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jubano-my.sharepoint.com/personal/oda_dalhoy_juba_org/Documents/Skrivebord/"/>
    </mc:Choice>
  </mc:AlternateContent>
  <xr:revisionPtr revIDLastSave="0" documentId="8_{63B50770-C0C6-4E29-AEC3-8D57551FE8FD}" xr6:coauthVersionLast="47" xr6:coauthVersionMax="47" xr10:uidLastSave="{00000000-0000-0000-0000-000000000000}"/>
  <bookViews>
    <workbookView xWindow="-110" yWindow="-110" windowWidth="19420" windowHeight="10300" tabRatio="886" xr2:uid="{00000000-000D-0000-FFFF-FFFF00000000}"/>
  </bookViews>
  <sheets>
    <sheet name="Fra 01.01.2025" sheetId="21" r:id="rId1"/>
    <sheet name="Fra 01.01.2024" sheetId="20" r:id="rId2"/>
    <sheet name="Fra 01.09.2023" sheetId="19" r:id="rId3"/>
    <sheet name="Fra 01.01.2023-31.08.23" sheetId="18" r:id="rId4"/>
    <sheet name="Fra 01.01.2022" sheetId="17" r:id="rId5"/>
    <sheet name="Info" sheetId="4" r:id="rId6"/>
  </sheets>
  <definedNames>
    <definedName name="KundeNavn">#REF!</definedName>
    <definedName name="_xlnm.Print_Area" localSheetId="4">'Fra 01.01.2022'!$A$1:$T$82</definedName>
    <definedName name="_xlnm.Print_Area" localSheetId="3">'Fra 01.01.2023-31.08.23'!$A$1:$T$81</definedName>
    <definedName name="_xlnm.Print_Area" localSheetId="1">'Fra 01.01.2024'!$A$1:$T$81</definedName>
    <definedName name="_xlnm.Print_Area" localSheetId="0">'Fra 01.01.2025'!$A$1:$T$81</definedName>
    <definedName name="_xlnm.Print_Area" localSheetId="2">'Fra 01.09.2023'!$A$1:$T$81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63" i="21" l="1"/>
  <c r="S56" i="21"/>
  <c r="P56" i="21"/>
  <c r="N56" i="21"/>
  <c r="T56" i="21" s="1"/>
  <c r="S55" i="21"/>
  <c r="P55" i="21"/>
  <c r="N55" i="21"/>
  <c r="T55" i="21" s="1"/>
  <c r="S54" i="21"/>
  <c r="P54" i="21"/>
  <c r="N54" i="21"/>
  <c r="T35" i="21"/>
  <c r="T34" i="21"/>
  <c r="T33" i="21"/>
  <c r="T28" i="21"/>
  <c r="O28" i="21"/>
  <c r="U12" i="21"/>
  <c r="X12" i="21" s="1"/>
  <c r="U10" i="21"/>
  <c r="V10" i="21" s="1"/>
  <c r="U9" i="21"/>
  <c r="T63" i="20"/>
  <c r="S56" i="20"/>
  <c r="P56" i="20"/>
  <c r="N56" i="20"/>
  <c r="T56" i="20" s="1"/>
  <c r="S55" i="20"/>
  <c r="P55" i="20"/>
  <c r="N55" i="20"/>
  <c r="T55" i="20" s="1"/>
  <c r="S54" i="20"/>
  <c r="P54" i="20"/>
  <c r="N54" i="20"/>
  <c r="T54" i="20" s="1"/>
  <c r="T35" i="20"/>
  <c r="T34" i="20"/>
  <c r="T33" i="20"/>
  <c r="T28" i="20"/>
  <c r="O28" i="20"/>
  <c r="U12" i="20"/>
  <c r="X12" i="20" s="1"/>
  <c r="U10" i="20"/>
  <c r="U9" i="20"/>
  <c r="T63" i="19"/>
  <c r="S56" i="19"/>
  <c r="P56" i="19"/>
  <c r="N56" i="19"/>
  <c r="T56" i="19" s="1"/>
  <c r="S55" i="19"/>
  <c r="P55" i="19"/>
  <c r="N55" i="19"/>
  <c r="T55" i="19" s="1"/>
  <c r="S54" i="19"/>
  <c r="P54" i="19"/>
  <c r="N54" i="19"/>
  <c r="T54" i="19" s="1"/>
  <c r="T35" i="19"/>
  <c r="T34" i="19"/>
  <c r="T33" i="19"/>
  <c r="T28" i="19"/>
  <c r="O28" i="19"/>
  <c r="U12" i="19"/>
  <c r="X12" i="19" s="1"/>
  <c r="U10" i="19"/>
  <c r="U9" i="19"/>
  <c r="T63" i="18"/>
  <c r="S56" i="18"/>
  <c r="P56" i="18"/>
  <c r="N56" i="18"/>
  <c r="T56" i="18" s="1"/>
  <c r="S55" i="18"/>
  <c r="P55" i="18"/>
  <c r="N55" i="18"/>
  <c r="T55" i="18" s="1"/>
  <c r="S54" i="18"/>
  <c r="P54" i="18"/>
  <c r="N54" i="18"/>
  <c r="T54" i="18" s="1"/>
  <c r="T35" i="18"/>
  <c r="T34" i="18"/>
  <c r="T33" i="18"/>
  <c r="T28" i="18"/>
  <c r="O28" i="18"/>
  <c r="U12" i="18"/>
  <c r="X12" i="18" s="1"/>
  <c r="U10" i="18"/>
  <c r="U9" i="18"/>
  <c r="T64" i="17"/>
  <c r="S56" i="17"/>
  <c r="P56" i="17"/>
  <c r="N56" i="17"/>
  <c r="S55" i="17"/>
  <c r="P55" i="17"/>
  <c r="T55" i="17" s="1"/>
  <c r="N55" i="17"/>
  <c r="S54" i="17"/>
  <c r="P54" i="17"/>
  <c r="T54" i="17" s="1"/>
  <c r="N54" i="17"/>
  <c r="T35" i="17"/>
  <c r="T34" i="17"/>
  <c r="T33" i="17"/>
  <c r="T28" i="17"/>
  <c r="O28" i="17"/>
  <c r="U12" i="17"/>
  <c r="X12" i="17" s="1"/>
  <c r="U10" i="17"/>
  <c r="U9" i="17"/>
  <c r="V10" i="17" s="1"/>
  <c r="T54" i="21" l="1"/>
  <c r="W12" i="21"/>
  <c r="U8" i="21" s="1"/>
  <c r="V11" i="21"/>
  <c r="V12" i="21" s="1"/>
  <c r="U6" i="21" s="1"/>
  <c r="V10" i="20"/>
  <c r="V10" i="19"/>
  <c r="V10" i="18"/>
  <c r="T56" i="17"/>
  <c r="V11" i="17"/>
  <c r="V12" i="17" s="1"/>
  <c r="U6" i="17" s="1"/>
  <c r="W12" i="17"/>
  <c r="U8" i="17" s="1"/>
  <c r="K39" i="21" l="1"/>
  <c r="I53" i="21"/>
  <c r="K57" i="21"/>
  <c r="X8" i="21"/>
  <c r="W8" i="21"/>
  <c r="Y8" i="21"/>
  <c r="K40" i="21" s="1"/>
  <c r="V11" i="20"/>
  <c r="V11" i="19"/>
  <c r="V11" i="18"/>
  <c r="X8" i="17"/>
  <c r="Z8" i="17" s="1"/>
  <c r="E57" i="17" s="1"/>
  <c r="Y8" i="17"/>
  <c r="W8" i="17"/>
  <c r="K57" i="17"/>
  <c r="I53" i="17"/>
  <c r="K39" i="17"/>
  <c r="T6" i="17"/>
  <c r="K40" i="17"/>
  <c r="T40" i="21" l="1"/>
  <c r="S40" i="21"/>
  <c r="P40" i="21"/>
  <c r="N40" i="21"/>
  <c r="P39" i="21"/>
  <c r="S39" i="21"/>
  <c r="N39" i="21"/>
  <c r="T39" i="21" s="1"/>
  <c r="Z8" i="21"/>
  <c r="S57" i="21"/>
  <c r="P57" i="21"/>
  <c r="N57" i="21"/>
  <c r="L57" i="21"/>
  <c r="T57" i="21" s="1"/>
  <c r="V12" i="20"/>
  <c r="U6" i="20" s="1"/>
  <c r="W12" i="20"/>
  <c r="U8" i="20" s="1"/>
  <c r="V12" i="19"/>
  <c r="U6" i="19" s="1"/>
  <c r="W12" i="19"/>
  <c r="U8" i="19" s="1"/>
  <c r="V12" i="18"/>
  <c r="U6" i="18" s="1"/>
  <c r="W12" i="18"/>
  <c r="U8" i="18" s="1"/>
  <c r="S40" i="17"/>
  <c r="N40" i="17"/>
  <c r="T40" i="17" s="1"/>
  <c r="P40" i="17"/>
  <c r="P39" i="17"/>
  <c r="S39" i="17"/>
  <c r="N39" i="17"/>
  <c r="T39" i="17" s="1"/>
  <c r="S57" i="17"/>
  <c r="N57" i="17"/>
  <c r="P57" i="17"/>
  <c r="L57" i="17"/>
  <c r="T72" i="21" l="1"/>
  <c r="T75" i="21" s="1"/>
  <c r="E57" i="21"/>
  <c r="T6" i="21"/>
  <c r="Y8" i="20"/>
  <c r="X8" i="20"/>
  <c r="Z8" i="20" s="1"/>
  <c r="E57" i="20" s="1"/>
  <c r="W8" i="20"/>
  <c r="K57" i="20"/>
  <c r="I53" i="20"/>
  <c r="K40" i="20"/>
  <c r="K39" i="20"/>
  <c r="T6" i="20"/>
  <c r="Y8" i="19"/>
  <c r="X8" i="19"/>
  <c r="Z8" i="19" s="1"/>
  <c r="E57" i="19" s="1"/>
  <c r="W8" i="19"/>
  <c r="K57" i="19"/>
  <c r="I53" i="19"/>
  <c r="K40" i="19"/>
  <c r="K39" i="19"/>
  <c r="T6" i="19"/>
  <c r="Y8" i="18"/>
  <c r="X8" i="18"/>
  <c r="Z8" i="18" s="1"/>
  <c r="E57" i="18" s="1"/>
  <c r="W8" i="18"/>
  <c r="K57" i="18"/>
  <c r="I53" i="18"/>
  <c r="K40" i="18"/>
  <c r="K39" i="18"/>
  <c r="T6" i="18"/>
  <c r="T57" i="17"/>
  <c r="T73" i="17"/>
  <c r="T76" i="17" s="1"/>
  <c r="S39" i="20" l="1"/>
  <c r="P39" i="20"/>
  <c r="N39" i="20"/>
  <c r="T39" i="20" s="1"/>
  <c r="S40" i="20"/>
  <c r="P40" i="20"/>
  <c r="N40" i="20"/>
  <c r="T40" i="20" s="1"/>
  <c r="S57" i="20"/>
  <c r="P57" i="20"/>
  <c r="N57" i="20"/>
  <c r="L57" i="20"/>
  <c r="T57" i="20" s="1"/>
  <c r="S39" i="19"/>
  <c r="P39" i="19"/>
  <c r="N39" i="19"/>
  <c r="T39" i="19" s="1"/>
  <c r="S40" i="19"/>
  <c r="P40" i="19"/>
  <c r="N40" i="19"/>
  <c r="T40" i="19" s="1"/>
  <c r="S57" i="19"/>
  <c r="P57" i="19"/>
  <c r="N57" i="19"/>
  <c r="L57" i="19"/>
  <c r="T57" i="19" s="1"/>
  <c r="S39" i="18"/>
  <c r="P39" i="18"/>
  <c r="N39" i="18"/>
  <c r="T39" i="18" s="1"/>
  <c r="S40" i="18"/>
  <c r="P40" i="18"/>
  <c r="N40" i="18"/>
  <c r="T40" i="18" s="1"/>
  <c r="S57" i="18"/>
  <c r="P57" i="18"/>
  <c r="N57" i="18"/>
  <c r="L57" i="18"/>
  <c r="T57" i="18" s="1"/>
  <c r="T72" i="20" l="1"/>
  <c r="T75" i="20" s="1"/>
  <c r="T72" i="19"/>
  <c r="T75" i="19" s="1"/>
  <c r="T72" i="18"/>
  <c r="T7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Hilde Thronæs</author>
  </authors>
  <commentList>
    <comment ref="K5" authorId="0" shapeId="0" xr:uid="{7A4EDCF6-4360-45CA-8F90-B99786FE66C4}">
      <text>
        <r>
          <rPr>
            <sz val="9"/>
            <color indexed="81"/>
            <rFont val="Tahoma"/>
            <family val="2"/>
          </rPr>
          <t>Datoformat: 
01.01.23</t>
        </r>
      </text>
    </comment>
    <comment ref="Q5" authorId="0" shapeId="0" xr:uid="{D6B5630B-8779-4171-92C4-2DC77E769F58}">
      <text>
        <r>
          <rPr>
            <sz val="9"/>
            <color indexed="81"/>
            <rFont val="Tahoma"/>
            <family val="2"/>
          </rPr>
          <t>Format på klokkeslett:
08:00</t>
        </r>
      </text>
    </comment>
    <comment ref="T5" authorId="0" shapeId="0" xr:uid="{F914DC7F-7BDC-4421-B80E-894D1B4A6CA2}">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65BB97FA-456E-44AE-8D58-F9A0069CA7F5}">
      <text>
        <r>
          <rPr>
            <b/>
            <sz val="9"/>
            <color indexed="81"/>
            <rFont val="Tahoma"/>
            <family val="2"/>
          </rPr>
          <t xml:space="preserve">Du har krav på det du har avtalt med arbeidsgiver. 
Skattefri sats uansett kjørelengde er kr 3,50 pr km.
</t>
        </r>
      </text>
    </comment>
    <comment ref="H34" authorId="0" shapeId="0" xr:uid="{F21EC081-5650-4C7D-9F9F-6491257E785E}">
      <text>
        <r>
          <rPr>
            <b/>
            <sz val="9"/>
            <color indexed="81"/>
            <rFont val="Tahoma"/>
            <family val="2"/>
          </rPr>
          <t>Hvis flere passasjerer legg inn alle navnene. 
(Antall km * antall passasjerer) legges inn i O34</t>
        </r>
      </text>
    </comment>
    <comment ref="R35" authorId="0" shapeId="0" xr:uid="{D89AAF66-6B09-4731-964A-434809FF4464}">
      <text>
        <r>
          <rPr>
            <b/>
            <sz val="9"/>
            <color indexed="81"/>
            <rFont val="Tahoma"/>
            <family val="2"/>
          </rPr>
          <t>Tillegg for kjøring på skogs- og anleggsveier: kr 1,00 pr km.
Tillegg for frakt av utstyr og materiell:
kr 1,00 pr km.</t>
        </r>
      </text>
    </comment>
    <comment ref="I52" authorId="0" shapeId="0" xr:uid="{8605227C-D1AE-40A0-9A10-FDA1F1CB9408}">
      <text>
        <r>
          <rPr>
            <sz val="9"/>
            <color indexed="81"/>
            <rFont val="Tahoma"/>
            <family val="2"/>
          </rPr>
          <t>Antall diettdøgn må manuelt føres ned på riktig linje ifht. type overnatting.</t>
        </r>
      </text>
    </comment>
    <comment ref="L57" authorId="1" shapeId="0" xr:uid="{BF9DA3A2-2EB3-4E3C-A22C-E03818C29DD2}">
      <text>
        <r>
          <rPr>
            <sz val="9"/>
            <color indexed="81"/>
            <rFont val="Tahoma"/>
            <family val="2"/>
          </rPr>
          <t>Ved flere overnattingsdøgn skal sats fra foregående døgn benyttes her.</t>
        </r>
      </text>
    </comment>
    <comment ref="M79" authorId="0" shapeId="0" xr:uid="{7DCFF3EB-1FD5-49CC-9889-EE623D2E2F86}">
      <text>
        <r>
          <rPr>
            <sz val="9"/>
            <color indexed="81"/>
            <rFont val="Tahoma"/>
            <family val="2"/>
          </rPr>
          <t>Hvis reiseregningen gjelder dagreise og arbeidstaker er på en reise utenfor normalarbeidssituasjon, skal det avkrysses for merkostnadssituasjon.</t>
        </r>
      </text>
    </comment>
    <comment ref="R79" authorId="0" shapeId="0" xr:uid="{7271CB98-BC0C-4DD0-9686-1D70FB67F20C}">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9EEC246F-8050-4993-8107-0ADD81A3DA6E}">
      <text>
        <r>
          <rPr>
            <sz val="9"/>
            <color indexed="81"/>
            <rFont val="Tahoma"/>
            <family val="2"/>
          </rPr>
          <t>Datoformat: 
01.01.23</t>
        </r>
      </text>
    </comment>
    <comment ref="Q5" authorId="0" shapeId="0" xr:uid="{B44567F7-5D8E-4815-96CE-FFF05F00C74F}">
      <text>
        <r>
          <rPr>
            <sz val="9"/>
            <color indexed="81"/>
            <rFont val="Tahoma"/>
            <family val="2"/>
          </rPr>
          <t>Format på klokkeslett:
08:00</t>
        </r>
      </text>
    </comment>
    <comment ref="T5" authorId="0" shapeId="0" xr:uid="{50755A23-1686-4315-A0A8-2A9B86D9E4C0}">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965557F3-725D-49DD-A601-8E374D15CE25}">
      <text>
        <r>
          <rPr>
            <b/>
            <sz val="9"/>
            <color indexed="81"/>
            <rFont val="Tahoma"/>
            <family val="2"/>
          </rPr>
          <t xml:space="preserve">Du har krav på det du har avtalt med arbeidsgiver. 
Skattefri sats uansett kjørelengde er kr 3,50 pr km.
</t>
        </r>
      </text>
    </comment>
    <comment ref="H34" authorId="0" shapeId="0" xr:uid="{40E1639E-4C28-4E6B-A752-49083AF91AEE}">
      <text>
        <r>
          <rPr>
            <b/>
            <sz val="9"/>
            <color indexed="81"/>
            <rFont val="Tahoma"/>
            <family val="2"/>
          </rPr>
          <t>Hvis flere passasjerer legg inn alle navnene. 
(Antall km * antall passasjerer) legges inn i O34</t>
        </r>
      </text>
    </comment>
    <comment ref="R35" authorId="0" shapeId="0" xr:uid="{808A649D-9D42-4D08-9882-1A6C8941BF59}">
      <text>
        <r>
          <rPr>
            <b/>
            <sz val="9"/>
            <color indexed="81"/>
            <rFont val="Tahoma"/>
            <family val="2"/>
          </rPr>
          <t>Tillegg for kjøring på skogs- og anleggsveier: kr 1,00 pr km.
Tillegg for frakt av utstyr og materiell:
kr 1,00 pr km.</t>
        </r>
      </text>
    </comment>
    <comment ref="I52" authorId="0" shapeId="0" xr:uid="{20E7C9BA-2441-42FA-8084-4EBD4D29AA25}">
      <text>
        <r>
          <rPr>
            <sz val="9"/>
            <color indexed="81"/>
            <rFont val="Tahoma"/>
            <family val="2"/>
          </rPr>
          <t>Antall diettdøgn må manuelt føres ned på riktig linje ifht. type overnatting.</t>
        </r>
      </text>
    </comment>
    <comment ref="M79" authorId="0" shapeId="0" xr:uid="{1BF7F4D4-7347-4549-8F99-20BDBCB34F11}">
      <text>
        <r>
          <rPr>
            <sz val="9"/>
            <color indexed="81"/>
            <rFont val="Tahoma"/>
            <family val="2"/>
          </rPr>
          <t>Hvis reiseregningen gjelder dagreise og arbeidstaker er på en reise utenfor normalarbeidssituasjon, skal det avkrysses for merkostnadssituasjon.</t>
        </r>
      </text>
    </comment>
    <comment ref="R79" authorId="0" shapeId="0" xr:uid="{98FA7493-D406-4467-8B65-190E08C03F30}">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3827B252-0834-4A30-964C-6111B6CEA3E2}">
      <text>
        <r>
          <rPr>
            <sz val="9"/>
            <color indexed="81"/>
            <rFont val="Tahoma"/>
            <family val="2"/>
          </rPr>
          <t>Datoformat: 
01.01.23</t>
        </r>
      </text>
    </comment>
    <comment ref="Q5" authorId="0" shapeId="0" xr:uid="{E404E797-8726-44CA-BAE9-C4E0B51CD4B6}">
      <text>
        <r>
          <rPr>
            <sz val="9"/>
            <color indexed="81"/>
            <rFont val="Tahoma"/>
            <family val="2"/>
          </rPr>
          <t>Format på klokkeslett:
08:00</t>
        </r>
      </text>
    </comment>
    <comment ref="T5" authorId="0" shapeId="0" xr:uid="{B51A9A62-1849-4A98-9A30-785C912329FF}">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CB853676-3D8A-4452-87E5-8260D2486305}">
      <text>
        <r>
          <rPr>
            <b/>
            <sz val="9"/>
            <color indexed="81"/>
            <rFont val="Tahoma"/>
            <family val="2"/>
          </rPr>
          <t xml:space="preserve">Du har krav på det du har avtalt med arbeidsgiver. 
Skattefri sats uansett kjørelengde er kr 3,50 pr km.
</t>
        </r>
      </text>
    </comment>
    <comment ref="H34" authorId="0" shapeId="0" xr:uid="{04812499-581F-4CD8-865A-D866D01EEEF1}">
      <text>
        <r>
          <rPr>
            <b/>
            <sz val="9"/>
            <color indexed="81"/>
            <rFont val="Tahoma"/>
            <family val="2"/>
          </rPr>
          <t>Hvis flere passasjerer legg inn alle navnene. 
(Antall km * antall passasjerer) legges inn i O34</t>
        </r>
      </text>
    </comment>
    <comment ref="R35" authorId="0" shapeId="0" xr:uid="{CF1F167B-7B01-42F7-A619-B333C3526F47}">
      <text>
        <r>
          <rPr>
            <b/>
            <sz val="9"/>
            <color indexed="81"/>
            <rFont val="Tahoma"/>
            <family val="2"/>
          </rPr>
          <t>Tillegg for kjøring på skogs- og anleggsveier: kr 1,00 pr km.
Tillegg for frakt av utstyr og materiell:
kr 1,00 pr km.</t>
        </r>
      </text>
    </comment>
    <comment ref="I52" authorId="0" shapeId="0" xr:uid="{426BC25A-5C76-49D8-A807-C690B4F3FA17}">
      <text>
        <r>
          <rPr>
            <sz val="9"/>
            <color indexed="81"/>
            <rFont val="Tahoma"/>
            <family val="2"/>
          </rPr>
          <t>Antall diettdøgn må manuelt føres ned på riktig linje ifht. type overnatting.</t>
        </r>
      </text>
    </comment>
    <comment ref="M79" authorId="0" shapeId="0" xr:uid="{92F5112E-D88B-43E0-820D-2DDAA6F87661}">
      <text>
        <r>
          <rPr>
            <sz val="9"/>
            <color indexed="81"/>
            <rFont val="Tahoma"/>
            <family val="2"/>
          </rPr>
          <t>Hvis reiseregningen gjelder dagreise og arbeidstaker er på en reise utenfor normalarbeidssituasjon, skal det avkrysses for merkostnadssituasjon.</t>
        </r>
      </text>
    </comment>
    <comment ref="R79" authorId="0" shapeId="0" xr:uid="{B1D2BC82-FB9B-4E83-BD8F-7C9600184A0F}">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A6AA9EBB-1AAF-4217-91C7-E36698B3476A}">
      <text>
        <r>
          <rPr>
            <sz val="9"/>
            <color indexed="81"/>
            <rFont val="Tahoma"/>
            <family val="2"/>
          </rPr>
          <t>Datoformat: 
01.01.23</t>
        </r>
      </text>
    </comment>
    <comment ref="Q5" authorId="0" shapeId="0" xr:uid="{C68A2C58-F7CA-498D-BEB5-744089F0E716}">
      <text>
        <r>
          <rPr>
            <sz val="9"/>
            <color indexed="81"/>
            <rFont val="Tahoma"/>
            <family val="2"/>
          </rPr>
          <t>Format på klokkeslett:
08:00</t>
        </r>
      </text>
    </comment>
    <comment ref="T5" authorId="0" shapeId="0" xr:uid="{4931E55A-E70E-4D68-AF02-D80FAA88FCB1}">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0FA7728F-B52F-4FE7-A37E-0AFA99A51A33}">
      <text>
        <r>
          <rPr>
            <b/>
            <sz val="9"/>
            <color indexed="81"/>
            <rFont val="Tahoma"/>
            <family val="2"/>
          </rPr>
          <t xml:space="preserve">Du har krav på det du har avtalt med arbeidsgiver. 
Skattefri sats uansett kjørelengde er kr 3,50 pr km.
</t>
        </r>
      </text>
    </comment>
    <comment ref="H34" authorId="0" shapeId="0" xr:uid="{65892EC1-3418-4CE6-A7B9-D77EE68B73B7}">
      <text>
        <r>
          <rPr>
            <b/>
            <sz val="9"/>
            <color indexed="81"/>
            <rFont val="Tahoma"/>
            <family val="2"/>
          </rPr>
          <t>Hvis flere passasjerer legg inn alle navnene. 
(Antall km * antall passasjerer) legges inn i O34</t>
        </r>
      </text>
    </comment>
    <comment ref="R35" authorId="0" shapeId="0" xr:uid="{5E1DDD7E-3CC2-4E0E-B047-A19CF9A2D959}">
      <text>
        <r>
          <rPr>
            <b/>
            <sz val="9"/>
            <color indexed="81"/>
            <rFont val="Tahoma"/>
            <family val="2"/>
          </rPr>
          <t>Tillegg for kjøring på skogs- og anleggsveier: kr 1,00 pr km.
Tillegg for frakt av utstyr og materiell:
kr 1,00 pr km.</t>
        </r>
      </text>
    </comment>
    <comment ref="I52" authorId="0" shapeId="0" xr:uid="{6DEEA4A3-DB4A-4267-AC05-01C1DE384276}">
      <text>
        <r>
          <rPr>
            <sz val="9"/>
            <color indexed="81"/>
            <rFont val="Tahoma"/>
            <family val="2"/>
          </rPr>
          <t>Antall diettdøgn må manuelt føres ned på riktig linje ifht. type overnatting.</t>
        </r>
      </text>
    </comment>
    <comment ref="M79" authorId="0" shapeId="0" xr:uid="{F65DD6AD-F5CD-4B35-A65F-02605ACE823E}">
      <text>
        <r>
          <rPr>
            <sz val="9"/>
            <color indexed="81"/>
            <rFont val="Tahoma"/>
            <family val="2"/>
          </rPr>
          <t>Hvis reiseregningen gjelder dagreise og arbeidstaker er på en reise utenfor normalarbeidssituasjon, skal det avkrysses for merkostnadssituasjon.</t>
        </r>
      </text>
    </comment>
    <comment ref="R79" authorId="0" shapeId="0" xr:uid="{D6C598AC-C7EB-4363-8AD7-383F848504CD}">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5" authorId="0" shapeId="0" xr:uid="{AD01931D-1B04-4AF9-A8E1-86C6B4EF3F71}">
      <text>
        <r>
          <rPr>
            <sz val="9"/>
            <color indexed="81"/>
            <rFont val="Tahoma"/>
            <family val="2"/>
          </rPr>
          <t>Datoformat: 
01.01.22</t>
        </r>
      </text>
    </comment>
    <comment ref="Q5" authorId="0" shapeId="0" xr:uid="{3960C41C-A4A5-454E-8ADC-53899F0CF140}">
      <text>
        <r>
          <rPr>
            <sz val="9"/>
            <color indexed="81"/>
            <rFont val="Tahoma"/>
            <family val="2"/>
          </rPr>
          <t>Format på klokkeslett:
08:00</t>
        </r>
      </text>
    </comment>
    <comment ref="T5" authorId="0" shapeId="0" xr:uid="{52AF7F9A-1DE5-4644-8690-E74FCA3D210F}">
      <text>
        <r>
          <rPr>
            <sz val="9"/>
            <color indexed="81"/>
            <rFont val="Tahoma"/>
            <family val="2"/>
          </rPr>
          <t xml:space="preserve">Hvis reisen er over flere dager blir det døgndiett, er det reise på samme dag blir det dagdiett.
</t>
        </r>
        <r>
          <rPr>
            <b/>
            <sz val="9"/>
            <color indexed="81"/>
            <rFont val="Tahoma"/>
            <family val="2"/>
          </rPr>
          <t xml:space="preserve">
Reise på over 6 timer inn i nytt døgn gir et ekstra døgn.
</t>
        </r>
        <r>
          <rPr>
            <sz val="9"/>
            <color indexed="81"/>
            <rFont val="Tahoma"/>
            <family val="2"/>
          </rPr>
          <t xml:space="preserve">
Merk at Excel ikke er et reiseregningssystem og vil her i noen reisekombinasjoner regne feil antall diettdøgn. Dette kan være hvis reisen starer eller slutter på natt. I slike tilfeller og hvis du har en eldre versjon av  Excel, må du regne ut diettdøgnene manuelt og overskriver formlen. (Opphev arkbeskyttelse) </t>
        </r>
      </text>
    </comment>
    <comment ref="R32" authorId="0" shapeId="0" xr:uid="{FA19A654-CC37-463C-8EC1-055D3918E890}">
      <text>
        <r>
          <rPr>
            <b/>
            <sz val="9"/>
            <color indexed="81"/>
            <rFont val="Tahoma"/>
            <family val="2"/>
          </rPr>
          <t xml:space="preserve">Du har krav på det du har avtalt med arbeidsgiver. 
Skattefri sats uansett kjørelengde er kr 3,50 pr km.
</t>
        </r>
      </text>
    </comment>
    <comment ref="H34" authorId="0" shapeId="0" xr:uid="{6FF9542C-9C2B-477B-8D02-68ABB5131DED}">
      <text>
        <r>
          <rPr>
            <b/>
            <sz val="9"/>
            <color indexed="81"/>
            <rFont val="Tahoma"/>
            <family val="2"/>
          </rPr>
          <t>Hvis flere passasjerer legg inn alle navnene. 
Antall km * antall passasjerer legges inn i O31</t>
        </r>
      </text>
    </comment>
    <comment ref="R35" authorId="0" shapeId="0" xr:uid="{CF80891E-1268-4900-8F57-A8EFC409B62D}">
      <text>
        <r>
          <rPr>
            <b/>
            <sz val="9"/>
            <color indexed="81"/>
            <rFont val="Tahoma"/>
            <family val="2"/>
          </rPr>
          <t>Tillegg for kjøring på skogs- og anleggsveier: kr 1,00 pr km.
Tillegg for frakt av utstyr og materiell:
kr 1,00 pr km.</t>
        </r>
      </text>
    </comment>
    <comment ref="I52" authorId="0" shapeId="0" xr:uid="{EB568CBD-0521-46BB-8EED-CC0813619E40}">
      <text>
        <r>
          <rPr>
            <sz val="9"/>
            <color indexed="81"/>
            <rFont val="Tahoma"/>
            <family val="2"/>
          </rPr>
          <t>Antall diettdøgn må manuelt føres ned på riktig linje ifht. type overnatting.</t>
        </r>
      </text>
    </comment>
    <comment ref="M80" authorId="0" shapeId="0" xr:uid="{5E38E016-F870-4136-A9B0-4A6C8B467CA2}">
      <text>
        <r>
          <rPr>
            <sz val="9"/>
            <color indexed="81"/>
            <rFont val="Tahoma"/>
            <family val="2"/>
          </rPr>
          <t>Hvis reiseregningen gjelder dagreise og arbeidstaker er på en reise utenfor normalarbeidssituasjon, skal det avkrysses for merkostnadssituasjon.</t>
        </r>
      </text>
    </comment>
    <comment ref="R80" authorId="0" shapeId="0" xr:uid="{AF4F2027-6282-43C0-AC9E-0F67278D390C}">
      <text>
        <r>
          <rPr>
            <sz val="9"/>
            <color indexed="81"/>
            <rFont val="Tahoma"/>
            <family val="2"/>
          </rPr>
          <t xml:space="preserve">Hvis reiseregningen gjelder dagreise under en normalarbeidsituasjon, f.eks. selgere på kundebesøk, håndverkere i ordinær jobbsituasjon, eller andre i ordinær jobbsituasjon skal det avkrysses for normalarbeidssituasjon. </t>
        </r>
      </text>
    </comment>
  </commentList>
</comments>
</file>

<file path=xl/sharedStrings.xml><?xml version="1.0" encoding="utf-8"?>
<sst xmlns="http://schemas.openxmlformats.org/spreadsheetml/2006/main" count="559" uniqueCount="104">
  <si>
    <t>Kl.:</t>
  </si>
  <si>
    <t>-</t>
  </si>
  <si>
    <t>Sum km</t>
  </si>
  <si>
    <t>Til</t>
  </si>
  <si>
    <t xml:space="preserve">   - Reiseforskudd</t>
  </si>
  <si>
    <t>REISEREGNING</t>
  </si>
  <si>
    <t>Avdeling:</t>
  </si>
  <si>
    <t xml:space="preserve">     Annet</t>
  </si>
  <si>
    <t>Fra</t>
  </si>
  <si>
    <t>Beløp</t>
  </si>
  <si>
    <t>Oppgi navn på passasjer(er):</t>
  </si>
  <si>
    <t>Attestasjon:</t>
  </si>
  <si>
    <t xml:space="preserve">Opplysninger om overnattingssted-/type  </t>
  </si>
  <si>
    <t>Sum:</t>
  </si>
  <si>
    <t xml:space="preserve"> Fra sted:</t>
  </si>
  <si>
    <t xml:space="preserve">    (behøver ikke fylles ut ved overnatting privat eller på hybel/brakke)</t>
  </si>
  <si>
    <t>Sum hittil i år:</t>
  </si>
  <si>
    <t xml:space="preserve">   - Dekket av arbeidsgiver</t>
  </si>
  <si>
    <t>Sum godtgjørelse / utlegg:</t>
  </si>
  <si>
    <t xml:space="preserve"> Hotell</t>
  </si>
  <si>
    <t xml:space="preserve"> Til  sted:</t>
  </si>
  <si>
    <t>Dato:</t>
  </si>
  <si>
    <t>Lunsj</t>
  </si>
  <si>
    <t>antall km</t>
  </si>
  <si>
    <t>Middag</t>
  </si>
  <si>
    <t xml:space="preserve">   </t>
  </si>
  <si>
    <t xml:space="preserve">  </t>
  </si>
  <si>
    <t xml:space="preserve">    Navn og adresse på overnattingssted</t>
  </si>
  <si>
    <t xml:space="preserve"> Pensjonat</t>
  </si>
  <si>
    <t>Vedlegg</t>
  </si>
  <si>
    <t>Avreisedato:</t>
  </si>
  <si>
    <t>Andre utgifter på reisen</t>
  </si>
  <si>
    <t>Samtykke til trekk i lønn</t>
  </si>
  <si>
    <t>Frokost</t>
  </si>
  <si>
    <t>Diett med overnatting</t>
  </si>
  <si>
    <t>Dato</t>
  </si>
  <si>
    <t>Differanse</t>
  </si>
  <si>
    <t xml:space="preserve">Vedlegg </t>
  </si>
  <si>
    <t>Underskrift arbeidstaker:</t>
  </si>
  <si>
    <t>Betalt beløp</t>
  </si>
  <si>
    <t>Måltidstrekk i NOK 1)</t>
  </si>
  <si>
    <t>transportmiddel</t>
  </si>
  <si>
    <t xml:space="preserve"> </t>
  </si>
  <si>
    <t>Antall</t>
  </si>
  <si>
    <t>Hvis bil</t>
  </si>
  <si>
    <t>Diett uten overnatting (ulegitimert)</t>
  </si>
  <si>
    <t>Sats</t>
  </si>
  <si>
    <t>Adresse:</t>
  </si>
  <si>
    <t>Navn:</t>
  </si>
  <si>
    <t>Bilgodtgjørelse</t>
  </si>
  <si>
    <t>Reisebeskrivelse og transportkostnader</t>
  </si>
  <si>
    <t>Skyldig</t>
  </si>
  <si>
    <t xml:space="preserve">Overnatting uten kvittering som gjøres opp etter faste satser </t>
  </si>
  <si>
    <t>Hjemkomstdato:</t>
  </si>
  <si>
    <t xml:space="preserve">     Passasjertillegg</t>
  </si>
  <si>
    <t>Type</t>
  </si>
  <si>
    <t xml:space="preserve"> Privat</t>
  </si>
  <si>
    <t>Ansattnr./identitet:</t>
  </si>
  <si>
    <t>Noen tips til bruk av skjema i Sticos oppslag</t>
  </si>
  <si>
    <t>Reisens formål/arrangement:</t>
  </si>
  <si>
    <t>Virksomhet:</t>
  </si>
  <si>
    <t xml:space="preserve">     1) Måltidstrekk: Frokost 20 %, Lunsj 30 %, Middag 50 %.</t>
  </si>
  <si>
    <t>Type  overnatting 2)</t>
  </si>
  <si>
    <t>Sats 3)</t>
  </si>
  <si>
    <t>Måltidstrekk i NOK 4)</t>
  </si>
  <si>
    <t>Oppgi type tillegg:</t>
  </si>
  <si>
    <t xml:space="preserve">     Diett 6-12 timer</t>
  </si>
  <si>
    <t xml:space="preserve">     Diett over 12 timer </t>
  </si>
  <si>
    <r>
      <t xml:space="preserve">     Bilgodtgjørelse 0-10000 km (</t>
    </r>
    <r>
      <rPr>
        <sz val="8"/>
        <color indexed="8"/>
        <rFont val="Arial"/>
        <family val="2"/>
      </rPr>
      <t>se merknad)</t>
    </r>
  </si>
  <si>
    <t xml:space="preserve">    4) Måltidstrekk: Frokost 20 %, Lunsj 30 %, Middag 50 %</t>
  </si>
  <si>
    <t xml:space="preserve">    2) Pensjonat gjelder også motell, hybel, brakke, leilighet mv uten kokemuligheter.  Privat gjelder også hybel, brakke eller leilighet med kokemuligheter.</t>
  </si>
  <si>
    <t>Stilling:</t>
  </si>
  <si>
    <t>Til gode overføres til bank - kontonr:</t>
  </si>
  <si>
    <t>Merkostnadsitusajon</t>
  </si>
  <si>
    <t>For riktig skattemessig behandling på dagreise er det viktig å vite om arbeidstaker er i :</t>
  </si>
  <si>
    <t>Normalarbeidssituasjon</t>
  </si>
  <si>
    <t>&lt;6</t>
  </si>
  <si>
    <t>6-12</t>
  </si>
  <si>
    <t>&gt;12</t>
  </si>
  <si>
    <t>Antall diett</t>
  </si>
  <si>
    <t>Full sats</t>
  </si>
  <si>
    <t>Reiseland:</t>
  </si>
  <si>
    <t xml:space="preserve">    3) Forhåndsutfylt med skattefrie satser som gjelder for alle land</t>
  </si>
  <si>
    <t xml:space="preserve">     Nattillegg - satsen gjelder for reiser i Norge når overnattingen ikke er i arbeidsgivers regi.</t>
  </si>
  <si>
    <t>Virksomhetsopplysninger</t>
  </si>
  <si>
    <t>Opplysninger om arbeidstaker</t>
  </si>
  <si>
    <t xml:space="preserve">  Kl.:</t>
  </si>
  <si>
    <t xml:space="preserve"> Kl.:</t>
  </si>
  <si>
    <t>Signering</t>
  </si>
  <si>
    <t>For reiser i Norge og utlandet basert på skattefrie satser pr. 1.1.22</t>
  </si>
  <si>
    <t>For reiser i Norge og utlandet basert på skattefrie satser pr. 1.1.23</t>
  </si>
  <si>
    <t>Hybel u/kokemulighet eller pensjonat/brakke</t>
  </si>
  <si>
    <t>Hybel m/kokemulighet eller privat</t>
  </si>
  <si>
    <t xml:space="preserve">Type  overnatting </t>
  </si>
  <si>
    <t xml:space="preserve">    2) Forhåndsutfylt med skattefrie satser som gjelder for alle land</t>
  </si>
  <si>
    <t xml:space="preserve">    3) Måltidstrekk: Frokost 20 %, Lunsj 30 %, Middag 50 %</t>
  </si>
  <si>
    <r>
      <t xml:space="preserve">     Bilgodtgjørelse (</t>
    </r>
    <r>
      <rPr>
        <sz val="8"/>
        <color indexed="8"/>
        <rFont val="Arial"/>
        <family val="2"/>
      </rPr>
      <t>se merknad)</t>
    </r>
  </si>
  <si>
    <t xml:space="preserve">    (behøver ikke fylles ut ved overnatting privat)</t>
  </si>
  <si>
    <t>For reiser i Norge og utlandet basert på skattefrie satser pr. 1.1.23 og endring pr. 01.09.23</t>
  </si>
  <si>
    <t>(denne satsen er ikke relevant lenger)</t>
  </si>
  <si>
    <t xml:space="preserve">     Bilgodtgjørelse (se merknad)</t>
  </si>
  <si>
    <t>Reiseregning</t>
  </si>
  <si>
    <t xml:space="preserve"> For reiser i Norge og utlandet basert på skattefrie satser pr. 1.1.24</t>
  </si>
  <si>
    <t xml:space="preserve"> For reiser i Norge og utlandet basert på skattefrie satser pr. 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</si>
</sst>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hh:mm;@"/>
    <numFmt numFmtId="166" formatCode="dd/mm/yy;@"/>
    <numFmt numFmtId="167" formatCode="dd/mm/yyyy;@"/>
    <numFmt numFmtId="168" formatCode="#,##0;\-#,##0;"/>
    <numFmt numFmtId="169" formatCode="#,##0.00;\-#,##0.00;"/>
    <numFmt numFmtId="170" formatCode="#,##0_ ;\-#,##0\ "/>
    <numFmt numFmtId="171" formatCode="0;;"/>
    <numFmt numFmtId="172" formatCode="_ * #,##0_ ;_ * \-#,##0_ ;_ * &quot;-&quot;??_ ;_ @_ "/>
    <numFmt numFmtId="173" formatCode="#,##0;;"/>
    <numFmt numFmtId="174" formatCode="0.000"/>
  </numFmts>
  <fonts count="36" x14ac:knownFonts="1">
    <font>
      <sz val="10"/>
      <color indexed="8"/>
      <name val="Arial"/>
      <family val="2"/>
    </font>
    <font>
      <sz val="10"/>
      <color indexed="8"/>
      <name val="Arial"/>
      <family val="2"/>
      <charset val="1"/>
    </font>
    <font>
      <b/>
      <sz val="10"/>
      <color indexed="8"/>
      <name val="Arial"/>
      <family val="2"/>
      <charset val="1"/>
    </font>
    <font>
      <sz val="9"/>
      <color indexed="81"/>
      <name val="Tahoma"/>
      <family val="2"/>
    </font>
    <font>
      <b/>
      <sz val="9"/>
      <color indexed="81"/>
      <name val="Tahoma"/>
      <family val="2"/>
    </font>
    <font>
      <b/>
      <sz val="11"/>
      <color theme="1"/>
      <name val="Arial"/>
      <family val="2"/>
    </font>
    <font>
      <sz val="11"/>
      <color theme="1"/>
      <name val="Arial"/>
      <family val="2"/>
    </font>
    <font>
      <b/>
      <sz val="11"/>
      <color rgb="FF000000"/>
      <name val="Arial"/>
      <family val="2"/>
    </font>
    <font>
      <sz val="11"/>
      <color rgb="FF000000"/>
      <name val="Arial"/>
      <family val="2"/>
    </font>
    <font>
      <b/>
      <sz val="24"/>
      <color rgb="FF00539B"/>
      <name val="Arial"/>
      <family val="2"/>
      <charset val="1"/>
    </font>
    <font>
      <sz val="8"/>
      <color indexed="8"/>
      <name val="Arial"/>
      <family val="2"/>
    </font>
    <font>
      <b/>
      <sz val="10"/>
      <color indexed="8"/>
      <name val="Arial"/>
      <family val="2"/>
    </font>
    <font>
      <sz val="10"/>
      <color indexed="8"/>
      <name val="Arial"/>
      <family val="2"/>
    </font>
    <font>
      <sz val="10"/>
      <color theme="0"/>
      <name val="Arial"/>
      <family val="2"/>
      <charset val="1"/>
    </font>
    <font>
      <sz val="10"/>
      <name val="Arial"/>
      <family val="2"/>
    </font>
    <font>
      <i/>
      <sz val="8"/>
      <color indexed="8"/>
      <name val="Arial"/>
      <family val="2"/>
    </font>
    <font>
      <sz val="10"/>
      <color theme="0"/>
      <name val="Arial"/>
      <family val="2"/>
    </font>
    <font>
      <sz val="11"/>
      <color theme="0"/>
      <name val="Arial"/>
      <family val="2"/>
    </font>
    <font>
      <b/>
      <sz val="24"/>
      <color rgb="FF003B5C"/>
      <name val="Arial"/>
      <family val="2"/>
      <charset val="1"/>
    </font>
    <font>
      <b/>
      <sz val="24"/>
      <color rgb="FF003B5C"/>
      <name val="Arial"/>
      <family val="2"/>
    </font>
    <font>
      <b/>
      <sz val="10"/>
      <color rgb="FF003B5C"/>
      <name val="Arial"/>
      <family val="2"/>
      <charset val="1"/>
    </font>
    <font>
      <b/>
      <sz val="10"/>
      <color theme="0"/>
      <name val="Arial"/>
      <family val="2"/>
    </font>
    <font>
      <b/>
      <sz val="10"/>
      <color theme="0"/>
      <name val="Arial"/>
      <family val="2"/>
      <charset val="1"/>
    </font>
    <font>
      <sz val="11"/>
      <color rgb="FFFF0000"/>
      <name val="Calibri"/>
      <family val="2"/>
      <scheme val="minor"/>
    </font>
    <font>
      <sz val="11"/>
      <color theme="0"/>
      <name val="Calibri"/>
      <family val="2"/>
      <scheme val="minor"/>
    </font>
    <font>
      <b/>
      <sz val="11"/>
      <color rgb="FF003B5C"/>
      <name val="Calibri"/>
      <family val="2"/>
      <scheme val="minor"/>
    </font>
    <font>
      <b/>
      <sz val="11"/>
      <color rgb="FF00539B"/>
      <name val="Calibri"/>
      <family val="2"/>
      <scheme val="minor"/>
    </font>
    <font>
      <sz val="11"/>
      <color indexed="8"/>
      <name val="Calibri"/>
      <family val="2"/>
      <scheme val="minor"/>
    </font>
    <font>
      <sz val="11"/>
      <name val="Calibri"/>
      <family val="2"/>
      <scheme val="minor"/>
    </font>
    <font>
      <b/>
      <sz val="11"/>
      <color indexed="8"/>
      <name val="Calibri"/>
      <family val="2"/>
      <scheme val="minor"/>
    </font>
    <font>
      <b/>
      <sz val="20"/>
      <color rgb="FF003B5C"/>
      <name val="Calibri"/>
      <family val="2"/>
      <scheme val="minor"/>
    </font>
    <font>
      <sz val="20"/>
      <color rgb="FF003B5C"/>
      <name val="Calibri"/>
      <family val="2"/>
      <scheme val="minor"/>
    </font>
    <font>
      <i/>
      <sz val="9"/>
      <color indexed="8"/>
      <name val="Calibri"/>
      <family val="2"/>
      <scheme val="minor"/>
    </font>
    <font>
      <i/>
      <sz val="10"/>
      <color indexed="8"/>
      <name val="Calibri"/>
      <family val="2"/>
      <scheme val="minor"/>
    </font>
    <font>
      <b/>
      <sz val="11"/>
      <color rgb="FF212529"/>
      <name val="Calibri"/>
      <family val="2"/>
      <scheme val="minor"/>
    </font>
    <font>
      <sz val="11"/>
      <color rgb="FF212529"/>
      <name val="Calibri"/>
      <family val="2"/>
      <scheme val="minor"/>
    </font>
  </fonts>
  <fills count="14">
    <fill>
      <patternFill patternType="none"/>
    </fill>
    <fill>
      <patternFill patternType="gray125"/>
    </fill>
    <fill>
      <patternFill patternType="solid">
        <fgColor indexed="9"/>
        <bgColor indexed="9"/>
      </patternFill>
    </fill>
    <fill>
      <patternFill patternType="solid">
        <fgColor rgb="FFD3DFEE"/>
        <bgColor indexed="9"/>
      </patternFill>
    </fill>
    <fill>
      <patternFill patternType="solid">
        <fgColor theme="0"/>
        <bgColor indexed="9"/>
      </patternFill>
    </fill>
    <fill>
      <patternFill patternType="solid">
        <fgColor theme="0"/>
        <bgColor indexed="64"/>
      </patternFill>
    </fill>
    <fill>
      <patternFill patternType="solid">
        <fgColor rgb="FF003B5C"/>
        <bgColor indexed="9"/>
      </patternFill>
    </fill>
    <fill>
      <patternFill patternType="solid">
        <fgColor rgb="FFD9DADA"/>
        <bgColor indexed="9"/>
      </patternFill>
    </fill>
    <fill>
      <patternFill patternType="solid">
        <fgColor rgb="FF003B5C"/>
        <bgColor indexed="64"/>
      </patternFill>
    </fill>
    <fill>
      <patternFill patternType="solid">
        <fgColor rgb="FFD9DADA"/>
        <bgColor indexed="64"/>
      </patternFill>
    </fill>
    <fill>
      <patternFill patternType="solid">
        <fgColor rgb="FF93ECCE"/>
        <bgColor indexed="9"/>
      </patternFill>
    </fill>
    <fill>
      <patternFill patternType="solid">
        <fgColor rgb="FFD8FAEF"/>
        <bgColor indexed="9"/>
      </patternFill>
    </fill>
    <fill>
      <patternFill patternType="solid">
        <fgColor rgb="FFD8FAEF"/>
        <bgColor indexed="64"/>
      </patternFill>
    </fill>
    <fill>
      <patternFill patternType="solid">
        <fgColor rgb="FF93ECCE"/>
        <bgColor indexed="64"/>
      </patternFill>
    </fill>
  </fills>
  <borders count="8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8"/>
      </bottom>
      <diagonal/>
    </border>
    <border>
      <left/>
      <right/>
      <top style="thin">
        <color indexed="64"/>
      </top>
      <bottom/>
      <diagonal/>
    </border>
    <border>
      <left style="thin">
        <color indexed="8"/>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style="thin">
        <color indexed="8"/>
      </bottom>
      <diagonal/>
    </border>
    <border>
      <left style="thin">
        <color indexed="64"/>
      </left>
      <right style="thin">
        <color indexed="64"/>
      </right>
      <top/>
      <bottom/>
      <diagonal/>
    </border>
    <border>
      <left/>
      <right style="thin">
        <color indexed="8"/>
      </right>
      <top/>
      <bottom style="thin">
        <color indexed="64"/>
      </bottom>
      <diagonal/>
    </border>
    <border>
      <left/>
      <right style="thin">
        <color rgb="FFB9C1C7"/>
      </right>
      <top/>
      <bottom/>
      <diagonal/>
    </border>
    <border>
      <left style="thin">
        <color rgb="FFB9C1C7"/>
      </left>
      <right style="thin">
        <color rgb="FFB9C1C7"/>
      </right>
      <top style="thin">
        <color rgb="FFB9C1C7"/>
      </top>
      <bottom style="thin">
        <color rgb="FFB9C1C7"/>
      </bottom>
      <diagonal/>
    </border>
    <border>
      <left style="thin">
        <color rgb="FFB9C1C7"/>
      </left>
      <right/>
      <top style="thin">
        <color rgb="FFB9C1C7"/>
      </top>
      <bottom style="thin">
        <color rgb="FFB9C1C7"/>
      </bottom>
      <diagonal/>
    </border>
    <border>
      <left/>
      <right/>
      <top style="thin">
        <color rgb="FFB9C1C7"/>
      </top>
      <bottom style="thin">
        <color rgb="FFB9C1C7"/>
      </bottom>
      <diagonal/>
    </border>
    <border>
      <left/>
      <right style="thin">
        <color rgb="FFB9C1C7"/>
      </right>
      <top style="thin">
        <color rgb="FFB9C1C7"/>
      </top>
      <bottom style="thin">
        <color rgb="FFB9C1C7"/>
      </bottom>
      <diagonal/>
    </border>
    <border>
      <left style="thin">
        <color rgb="FFB9C1C7"/>
      </left>
      <right/>
      <top style="thin">
        <color rgb="FFB9C1C7"/>
      </top>
      <bottom/>
      <diagonal/>
    </border>
    <border>
      <left/>
      <right/>
      <top style="thin">
        <color rgb="FFB9C1C7"/>
      </top>
      <bottom/>
      <diagonal/>
    </border>
    <border>
      <left/>
      <right style="thin">
        <color rgb="FFB9C1C7"/>
      </right>
      <top style="thin">
        <color rgb="FFB9C1C7"/>
      </top>
      <bottom/>
      <diagonal/>
    </border>
    <border>
      <left style="thin">
        <color rgb="FFB9C1C7"/>
      </left>
      <right/>
      <top/>
      <bottom style="thin">
        <color rgb="FFB9C1C7"/>
      </bottom>
      <diagonal/>
    </border>
    <border>
      <left/>
      <right/>
      <top/>
      <bottom style="thin">
        <color rgb="FFB9C1C7"/>
      </bottom>
      <diagonal/>
    </border>
    <border>
      <left/>
      <right style="thin">
        <color rgb="FFB9C1C7"/>
      </right>
      <top/>
      <bottom style="thin">
        <color rgb="FFB9C1C7"/>
      </bottom>
      <diagonal/>
    </border>
    <border>
      <left style="thin">
        <color rgb="FFB9C1C7"/>
      </left>
      <right style="thin">
        <color indexed="64"/>
      </right>
      <top/>
      <bottom style="thin">
        <color rgb="FFB9C1C7"/>
      </bottom>
      <diagonal/>
    </border>
    <border>
      <left style="thin">
        <color indexed="64"/>
      </left>
      <right style="thin">
        <color indexed="64"/>
      </right>
      <top/>
      <bottom style="thin">
        <color rgb="FFB9C1C7"/>
      </bottom>
      <diagonal/>
    </border>
    <border>
      <left style="thin">
        <color indexed="64"/>
      </left>
      <right style="thin">
        <color rgb="FFB9C1C7"/>
      </right>
      <top/>
      <bottom style="thin">
        <color rgb="FFB9C1C7"/>
      </bottom>
      <diagonal/>
    </border>
    <border>
      <left style="thin">
        <color rgb="FFB9C1C7"/>
      </left>
      <right style="thin">
        <color indexed="64"/>
      </right>
      <top style="thin">
        <color rgb="FFB9C1C7"/>
      </top>
      <bottom style="thin">
        <color rgb="FFB9C1C7"/>
      </bottom>
      <diagonal/>
    </border>
    <border>
      <left style="thin">
        <color indexed="64"/>
      </left>
      <right style="thin">
        <color indexed="64"/>
      </right>
      <top style="thin">
        <color rgb="FFB9C1C7"/>
      </top>
      <bottom style="thin">
        <color rgb="FFB9C1C7"/>
      </bottom>
      <diagonal/>
    </border>
    <border>
      <left style="thin">
        <color indexed="64"/>
      </left>
      <right style="thin">
        <color rgb="FFB9C1C7"/>
      </right>
      <top style="thin">
        <color rgb="FFB9C1C7"/>
      </top>
      <bottom style="thin">
        <color rgb="FFB9C1C7"/>
      </bottom>
      <diagonal/>
    </border>
    <border>
      <left style="thin">
        <color rgb="FFB9C1C7"/>
      </left>
      <right style="thin">
        <color rgb="FFB9C1C7"/>
      </right>
      <top/>
      <bottom style="thin">
        <color rgb="FFB9C1C7"/>
      </bottom>
      <diagonal/>
    </border>
    <border>
      <left style="thin">
        <color rgb="FFB9C1C7"/>
      </left>
      <right style="thin">
        <color indexed="8"/>
      </right>
      <top style="thin">
        <color rgb="FFB9C1C7"/>
      </top>
      <bottom/>
      <diagonal/>
    </border>
    <border>
      <left style="thin">
        <color indexed="8"/>
      </left>
      <right style="thin">
        <color indexed="8"/>
      </right>
      <top style="thin">
        <color rgb="FFB9C1C7"/>
      </top>
      <bottom/>
      <diagonal/>
    </border>
    <border>
      <left style="thin">
        <color indexed="8"/>
      </left>
      <right style="thin">
        <color rgb="FFB9C1C7"/>
      </right>
      <top style="thin">
        <color rgb="FFB9C1C7"/>
      </top>
      <bottom/>
      <diagonal/>
    </border>
    <border>
      <left style="thin">
        <color rgb="FFB9C1C7"/>
      </left>
      <right style="thin">
        <color indexed="8"/>
      </right>
      <top/>
      <bottom style="thin">
        <color rgb="FFB9C1C7"/>
      </bottom>
      <diagonal/>
    </border>
    <border>
      <left style="thin">
        <color indexed="8"/>
      </left>
      <right style="thin">
        <color indexed="8"/>
      </right>
      <top/>
      <bottom style="thin">
        <color rgb="FFB9C1C7"/>
      </bottom>
      <diagonal/>
    </border>
    <border>
      <left style="thin">
        <color indexed="8"/>
      </left>
      <right style="thin">
        <color rgb="FFB9C1C7"/>
      </right>
      <top/>
      <bottom style="thin">
        <color rgb="FFB9C1C7"/>
      </bottom>
      <diagonal/>
    </border>
    <border>
      <left style="thin">
        <color rgb="FFB9C1C7"/>
      </left>
      <right/>
      <top style="thin">
        <color rgb="FFB9C1C7"/>
      </top>
      <bottom style="thin">
        <color indexed="8"/>
      </bottom>
      <diagonal/>
    </border>
    <border>
      <left style="thin">
        <color rgb="FFB9C1C7"/>
      </left>
      <right/>
      <top/>
      <bottom style="thin">
        <color indexed="8"/>
      </bottom>
      <diagonal/>
    </border>
    <border>
      <left style="thin">
        <color rgb="FFB9C1C7"/>
      </left>
      <right/>
      <top style="thin">
        <color indexed="8"/>
      </top>
      <bottom style="thin">
        <color indexed="8"/>
      </bottom>
      <diagonal/>
    </border>
    <border>
      <left/>
      <right style="thin">
        <color rgb="FFB9C1C7"/>
      </right>
      <top style="thin">
        <color indexed="8"/>
      </top>
      <bottom/>
      <diagonal/>
    </border>
    <border>
      <left style="thin">
        <color rgb="FFB9C1C7"/>
      </left>
      <right/>
      <top style="thin">
        <color indexed="8"/>
      </top>
      <bottom style="thin">
        <color rgb="FFB9C1C7"/>
      </bottom>
      <diagonal/>
    </border>
    <border>
      <left/>
      <right/>
      <top style="thin">
        <color indexed="8"/>
      </top>
      <bottom style="thin">
        <color rgb="FFB9C1C7"/>
      </bottom>
      <diagonal/>
    </border>
    <border>
      <left/>
      <right style="thin">
        <color rgb="FFB9C1C7"/>
      </right>
      <top style="thin">
        <color indexed="8"/>
      </top>
      <bottom style="thin">
        <color rgb="FFB9C1C7"/>
      </bottom>
      <diagonal/>
    </border>
    <border>
      <left style="thin">
        <color indexed="8"/>
      </left>
      <right/>
      <top/>
      <bottom style="thin">
        <color rgb="FFB9C1C7"/>
      </bottom>
      <diagonal/>
    </border>
    <border>
      <left style="thin">
        <color rgb="FFB9C1C7"/>
      </left>
      <right style="thin">
        <color rgb="FFB9C1C7"/>
      </right>
      <top style="thin">
        <color rgb="FFB9C1C7"/>
      </top>
      <bottom/>
      <diagonal/>
    </border>
    <border>
      <left style="thin">
        <color rgb="FFB9C1C7"/>
      </left>
      <right style="thin">
        <color indexed="8"/>
      </right>
      <top style="thin">
        <color rgb="FFB9C1C7"/>
      </top>
      <bottom style="thin">
        <color rgb="FFB9C1C7"/>
      </bottom>
      <diagonal/>
    </border>
    <border>
      <left style="thin">
        <color indexed="8"/>
      </left>
      <right style="thin">
        <color indexed="8"/>
      </right>
      <top style="thin">
        <color rgb="FFB9C1C7"/>
      </top>
      <bottom style="thin">
        <color rgb="FFB9C1C7"/>
      </bottom>
      <diagonal/>
    </border>
    <border>
      <left style="thin">
        <color indexed="8"/>
      </left>
      <right style="thin">
        <color rgb="FFB9C1C7"/>
      </right>
      <top style="thin">
        <color rgb="FFB9C1C7"/>
      </top>
      <bottom style="thin">
        <color rgb="FFB9C1C7"/>
      </bottom>
      <diagonal/>
    </border>
  </borders>
  <cellStyleXfs count="2">
    <xf numFmtId="0" fontId="0" fillId="0" borderId="0"/>
    <xf numFmtId="164" fontId="12" fillId="0" borderId="0" applyFont="0" applyFill="0" applyBorder="0" applyAlignment="0" applyProtection="0"/>
  </cellStyleXfs>
  <cellXfs count="490">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1" fillId="2" borderId="1" xfId="0" applyFont="1" applyFill="1" applyBorder="1" applyAlignment="1" applyProtection="1">
      <alignment horizontal="center" vertical="center"/>
      <protection locked="0"/>
    </xf>
    <xf numFmtId="0" fontId="1" fillId="0" borderId="0" xfId="0" applyFont="1"/>
    <xf numFmtId="0" fontId="1" fillId="2" borderId="5" xfId="0" applyFont="1" applyFill="1" applyBorder="1" applyAlignment="1">
      <alignment horizontal="center" vertical="center"/>
    </xf>
    <xf numFmtId="169" fontId="2" fillId="2" borderId="1" xfId="0" applyNumberFormat="1" applyFont="1" applyFill="1" applyBorder="1" applyAlignment="1">
      <alignment horizontal="right" vertical="center"/>
    </xf>
    <xf numFmtId="0" fontId="1" fillId="5" borderId="0" xfId="0" applyFont="1" applyFill="1"/>
    <xf numFmtId="169" fontId="2" fillId="2" borderId="2" xfId="0" applyNumberFormat="1" applyFont="1" applyFill="1" applyBorder="1" applyAlignment="1">
      <alignment horizontal="right" vertical="center"/>
    </xf>
    <xf numFmtId="169" fontId="1" fillId="2" borderId="3" xfId="0" applyNumberFormat="1" applyFont="1" applyFill="1" applyBorder="1" applyAlignment="1">
      <alignment horizontal="right" vertical="center"/>
    </xf>
    <xf numFmtId="169" fontId="1" fillId="2" borderId="2" xfId="0" applyNumberFormat="1" applyFont="1" applyFill="1" applyBorder="1" applyAlignment="1">
      <alignment horizontal="right" vertical="center"/>
    </xf>
    <xf numFmtId="4" fontId="1" fillId="2" borderId="16" xfId="0" applyNumberFormat="1" applyFont="1" applyFill="1" applyBorder="1" applyAlignment="1" applyProtection="1">
      <alignment horizontal="right" vertical="center"/>
      <protection locked="0"/>
    </xf>
    <xf numFmtId="169" fontId="1" fillId="2" borderId="16" xfId="0" applyNumberFormat="1" applyFont="1" applyFill="1" applyBorder="1" applyAlignment="1">
      <alignment horizontal="right" vertical="center"/>
    </xf>
    <xf numFmtId="0" fontId="1" fillId="2" borderId="10" xfId="0"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20" xfId="0" applyFont="1" applyFill="1" applyBorder="1" applyAlignment="1">
      <alignment horizontal="center" vertical="center"/>
    </xf>
    <xf numFmtId="169" fontId="2" fillId="2" borderId="16" xfId="0" applyNumberFormat="1" applyFont="1" applyFill="1" applyBorder="1" applyAlignment="1">
      <alignment horizontal="right" vertical="center"/>
    </xf>
    <xf numFmtId="171" fontId="1" fillId="5" borderId="16" xfId="0" quotePrefix="1" applyNumberFormat="1" applyFont="1" applyFill="1" applyBorder="1" applyAlignment="1" applyProtection="1">
      <alignment horizontal="center" vertical="center"/>
      <protection locked="0"/>
    </xf>
    <xf numFmtId="170" fontId="14" fillId="0" borderId="16" xfId="0" applyNumberFormat="1" applyFont="1" applyBorder="1" applyAlignment="1">
      <alignment horizontal="center" vertical="center"/>
    </xf>
    <xf numFmtId="4" fontId="1" fillId="2" borderId="13" xfId="0" applyNumberFormat="1" applyFont="1" applyFill="1" applyBorder="1" applyAlignment="1" applyProtection="1">
      <alignment horizontal="right" vertical="center"/>
      <protection locked="0"/>
    </xf>
    <xf numFmtId="4" fontId="1" fillId="2" borderId="15" xfId="0" applyNumberFormat="1" applyFont="1" applyFill="1" applyBorder="1" applyAlignment="1" applyProtection="1">
      <alignment horizontal="right" vertical="center"/>
      <protection locked="0"/>
    </xf>
    <xf numFmtId="0" fontId="1" fillId="2" borderId="5"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172" fontId="1" fillId="2" borderId="16" xfId="1" applyNumberFormat="1" applyFont="1" applyFill="1" applyBorder="1" applyAlignment="1" applyProtection="1">
      <alignment horizontal="center" vertical="center"/>
      <protection locked="0"/>
    </xf>
    <xf numFmtId="172" fontId="1" fillId="2" borderId="7" xfId="1" applyNumberFormat="1" applyFont="1" applyFill="1" applyBorder="1" applyAlignment="1" applyProtection="1">
      <alignment horizontal="center" vertical="center"/>
      <protection locked="0"/>
    </xf>
    <xf numFmtId="3" fontId="1" fillId="2" borderId="12" xfId="0" applyNumberFormat="1" applyFont="1" applyFill="1" applyBorder="1" applyAlignment="1" applyProtection="1">
      <alignment horizontal="center" vertical="center"/>
      <protection locked="0"/>
    </xf>
    <xf numFmtId="3" fontId="1" fillId="2" borderId="2" xfId="0" applyNumberFormat="1" applyFont="1" applyFill="1" applyBorder="1" applyAlignment="1" applyProtection="1">
      <alignment horizontal="center" vertical="center"/>
      <protection locked="0"/>
    </xf>
    <xf numFmtId="3" fontId="1" fillId="2" borderId="1" xfId="0" applyNumberFormat="1" applyFont="1" applyFill="1" applyBorder="1" applyAlignment="1" applyProtection="1">
      <alignment horizontal="center" vertical="center"/>
      <protection locked="0"/>
    </xf>
    <xf numFmtId="3" fontId="1" fillId="2" borderId="6" xfId="0" applyNumberFormat="1" applyFont="1" applyFill="1" applyBorder="1" applyAlignment="1" applyProtection="1">
      <alignment horizontal="center" vertical="center"/>
      <protection locked="0"/>
    </xf>
    <xf numFmtId="173" fontId="1" fillId="2" borderId="16" xfId="0" applyNumberFormat="1" applyFont="1" applyFill="1" applyBorder="1" applyAlignment="1">
      <alignment vertical="top"/>
    </xf>
    <xf numFmtId="173" fontId="1" fillId="2" borderId="3" xfId="0" applyNumberFormat="1" applyFont="1" applyFill="1" applyBorder="1" applyAlignment="1">
      <alignment horizontal="right" vertical="center"/>
    </xf>
    <xf numFmtId="3" fontId="1" fillId="2" borderId="5" xfId="0" applyNumberFormat="1" applyFont="1" applyFill="1" applyBorder="1" applyAlignment="1">
      <alignment horizontal="right" vertical="center"/>
    </xf>
    <xf numFmtId="3" fontId="1" fillId="2" borderId="10" xfId="0" applyNumberFormat="1" applyFont="1" applyFill="1" applyBorder="1" applyAlignment="1">
      <alignment horizontal="right" vertical="center"/>
    </xf>
    <xf numFmtId="173" fontId="1" fillId="2" borderId="16" xfId="0" applyNumberFormat="1" applyFont="1" applyFill="1" applyBorder="1" applyAlignment="1">
      <alignment horizontal="right" vertical="center"/>
    </xf>
    <xf numFmtId="0" fontId="2" fillId="2" borderId="16" xfId="0" applyFont="1" applyFill="1" applyBorder="1" applyAlignment="1" applyProtection="1">
      <alignment horizontal="center" vertical="center"/>
      <protection locked="0"/>
    </xf>
    <xf numFmtId="167" fontId="1" fillId="2" borderId="0" xfId="0" applyNumberFormat="1" applyFont="1" applyFill="1" applyAlignment="1" applyProtection="1">
      <alignment horizontal="center" vertical="top"/>
      <protection locked="0"/>
    </xf>
    <xf numFmtId="167" fontId="1" fillId="2" borderId="0" xfId="0" applyNumberFormat="1" applyFont="1" applyFill="1" applyAlignment="1" applyProtection="1">
      <alignment horizontal="left" vertical="top"/>
      <protection locked="0"/>
    </xf>
    <xf numFmtId="0" fontId="1" fillId="2" borderId="0" xfId="0" applyFont="1" applyFill="1" applyAlignment="1" applyProtection="1">
      <alignment horizontal="left" vertical="top"/>
      <protection locked="0"/>
    </xf>
    <xf numFmtId="0" fontId="1" fillId="4" borderId="0" xfId="0" applyFont="1" applyFill="1" applyAlignment="1">
      <alignment vertical="center"/>
    </xf>
    <xf numFmtId="0" fontId="1" fillId="4" borderId="0" xfId="0" applyFont="1" applyFill="1" applyAlignment="1">
      <alignment vertical="top"/>
    </xf>
    <xf numFmtId="0" fontId="2" fillId="2" borderId="42" xfId="0" applyFont="1" applyFill="1" applyBorder="1" applyAlignment="1" applyProtection="1">
      <alignment vertical="center"/>
      <protection locked="0"/>
    </xf>
    <xf numFmtId="0" fontId="1" fillId="0" borderId="0" xfId="0" applyFont="1" applyAlignment="1">
      <alignment vertical="center"/>
    </xf>
    <xf numFmtId="0" fontId="16" fillId="0" borderId="0" xfId="0" applyFont="1"/>
    <xf numFmtId="0" fontId="16" fillId="0" borderId="0" xfId="0" quotePrefix="1" applyFont="1"/>
    <xf numFmtId="0" fontId="17" fillId="0" borderId="0" xfId="0" applyFont="1" applyAlignment="1">
      <alignment horizontal="right"/>
    </xf>
    <xf numFmtId="16" fontId="16" fillId="0" borderId="0" xfId="0" quotePrefix="1" applyNumberFormat="1" applyFont="1" applyAlignment="1">
      <alignment horizontal="right"/>
    </xf>
    <xf numFmtId="0" fontId="17" fillId="5" borderId="0" xfId="0" applyFont="1" applyFill="1"/>
    <xf numFmtId="0" fontId="17" fillId="0" borderId="0" xfId="0" applyFont="1"/>
    <xf numFmtId="0" fontId="16" fillId="5" borderId="0" xfId="0" applyFont="1" applyFill="1"/>
    <xf numFmtId="169" fontId="16" fillId="2" borderId="0" xfId="0" quotePrefix="1" applyNumberFormat="1" applyFont="1" applyFill="1" applyAlignment="1">
      <alignment horizontal="left" vertical="center"/>
    </xf>
    <xf numFmtId="0" fontId="16" fillId="0" borderId="0" xfId="0" applyFont="1" applyAlignment="1">
      <alignment vertical="center"/>
    </xf>
    <xf numFmtId="169" fontId="1" fillId="2" borderId="3" xfId="0" quotePrefix="1" applyNumberFormat="1" applyFont="1" applyFill="1" applyBorder="1" applyAlignment="1">
      <alignment horizontal="right" vertical="center"/>
    </xf>
    <xf numFmtId="171" fontId="1" fillId="5" borderId="17" xfId="0" quotePrefix="1" applyNumberFormat="1" applyFont="1" applyFill="1" applyBorder="1" applyAlignment="1" applyProtection="1">
      <alignment horizontal="center" vertical="center"/>
      <protection locked="0"/>
    </xf>
    <xf numFmtId="173" fontId="1" fillId="2" borderId="17" xfId="0" applyNumberFormat="1" applyFont="1" applyFill="1" applyBorder="1" applyAlignment="1">
      <alignment horizontal="right" vertical="center"/>
    </xf>
    <xf numFmtId="173" fontId="1" fillId="2" borderId="7" xfId="0" applyNumberFormat="1" applyFont="1" applyFill="1" applyBorder="1" applyAlignment="1">
      <alignment horizontal="right" vertical="center"/>
    </xf>
    <xf numFmtId="169" fontId="1" fillId="2" borderId="7" xfId="0" applyNumberFormat="1" applyFont="1" applyFill="1" applyBorder="1" applyAlignment="1">
      <alignment horizontal="right" vertical="center"/>
    </xf>
    <xf numFmtId="2" fontId="16" fillId="0" borderId="0" xfId="0" quotePrefix="1" applyNumberFormat="1" applyFont="1"/>
    <xf numFmtId="22" fontId="16" fillId="0" borderId="0" xfId="0" quotePrefix="1" applyNumberFormat="1" applyFont="1"/>
    <xf numFmtId="164" fontId="16" fillId="0" borderId="0" xfId="1" quotePrefix="1" applyFont="1" applyProtection="1"/>
    <xf numFmtId="1" fontId="16" fillId="0" borderId="0" xfId="0" applyNumberFormat="1" applyFont="1"/>
    <xf numFmtId="174" fontId="16" fillId="0" borderId="0" xfId="0" applyNumberFormat="1" applyFont="1"/>
    <xf numFmtId="3" fontId="1" fillId="2" borderId="16" xfId="0" applyNumberFormat="1" applyFont="1" applyFill="1" applyBorder="1" applyAlignment="1" applyProtection="1">
      <alignment horizontal="center" vertical="center"/>
      <protection locked="0"/>
    </xf>
    <xf numFmtId="165" fontId="1" fillId="2" borderId="1" xfId="0" applyNumberFormat="1" applyFont="1" applyFill="1" applyBorder="1" applyAlignment="1" applyProtection="1">
      <alignment horizontal="center" vertical="center"/>
      <protection locked="0"/>
    </xf>
    <xf numFmtId="0" fontId="9" fillId="0" borderId="0" xfId="0" applyFont="1" applyAlignment="1">
      <alignment horizontal="left" vertical="center" wrapText="1"/>
    </xf>
    <xf numFmtId="4" fontId="1" fillId="2" borderId="1" xfId="0" applyNumberFormat="1" applyFont="1" applyFill="1" applyBorder="1" applyAlignment="1" applyProtection="1">
      <alignment horizontal="right" vertical="center"/>
      <protection locked="0"/>
    </xf>
    <xf numFmtId="4" fontId="1" fillId="2" borderId="2" xfId="0" applyNumberFormat="1" applyFont="1" applyFill="1" applyBorder="1" applyAlignment="1" applyProtection="1">
      <alignment horizontal="right" vertical="center"/>
      <protection locked="0"/>
    </xf>
    <xf numFmtId="4" fontId="1" fillId="2" borderId="3" xfId="0" applyNumberFormat="1" applyFont="1" applyFill="1" applyBorder="1" applyAlignment="1" applyProtection="1">
      <alignment horizontal="right" vertical="center"/>
      <protection locked="0"/>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16" xfId="0" applyFill="1" applyBorder="1" applyAlignment="1">
      <alignment horizontal="center" vertical="center"/>
    </xf>
    <xf numFmtId="0" fontId="22" fillId="6" borderId="14" xfId="0" applyFont="1" applyFill="1" applyBorder="1" applyAlignment="1">
      <alignment horizontal="left" vertical="center"/>
    </xf>
    <xf numFmtId="0" fontId="22" fillId="6" borderId="10" xfId="0" applyFont="1" applyFill="1" applyBorder="1" applyAlignment="1">
      <alignment horizontal="left" vertical="center"/>
    </xf>
    <xf numFmtId="0" fontId="22" fillId="6" borderId="0" xfId="0" applyFont="1" applyFill="1" applyAlignment="1">
      <alignment horizontal="left" vertical="center"/>
    </xf>
    <xf numFmtId="0" fontId="13" fillId="8" borderId="0" xfId="0" applyFont="1" applyFill="1"/>
    <xf numFmtId="0" fontId="2" fillId="7" borderId="11" xfId="0" applyFont="1" applyFill="1" applyBorder="1" applyAlignment="1">
      <alignment horizontal="left" vertical="center"/>
    </xf>
    <xf numFmtId="0" fontId="2" fillId="7" borderId="4" xfId="0" applyFont="1" applyFill="1" applyBorder="1" applyAlignment="1">
      <alignment horizontal="left" vertical="center"/>
    </xf>
    <xf numFmtId="0" fontId="2" fillId="7" borderId="30" xfId="0" applyFont="1" applyFill="1" applyBorder="1" applyAlignment="1">
      <alignment horizontal="left" vertical="center"/>
    </xf>
    <xf numFmtId="0" fontId="0" fillId="7" borderId="4" xfId="0" applyFill="1" applyBorder="1" applyAlignment="1">
      <alignment horizontal="center" vertical="center"/>
    </xf>
    <xf numFmtId="0" fontId="0" fillId="9" borderId="47" xfId="0" applyFill="1" applyBorder="1" applyAlignment="1">
      <alignment horizontal="center" vertical="center"/>
    </xf>
    <xf numFmtId="0" fontId="0" fillId="7" borderId="18" xfId="0" applyFill="1" applyBorder="1" applyAlignment="1">
      <alignment horizontal="center" vertical="center"/>
    </xf>
    <xf numFmtId="0" fontId="0" fillId="7" borderId="16" xfId="0" applyFill="1" applyBorder="1" applyAlignment="1">
      <alignment horizontal="left" vertical="center"/>
    </xf>
    <xf numFmtId="0" fontId="0" fillId="7" borderId="44" xfId="0" applyFill="1" applyBorder="1" applyAlignment="1">
      <alignment horizontal="center" vertical="center"/>
    </xf>
    <xf numFmtId="0" fontId="14" fillId="7" borderId="1" xfId="0" applyFont="1" applyFill="1" applyBorder="1" applyAlignment="1">
      <alignment horizontal="center" vertical="center"/>
    </xf>
    <xf numFmtId="165" fontId="14" fillId="7" borderId="17" xfId="0" applyNumberFormat="1" applyFont="1" applyFill="1" applyBorder="1" applyAlignment="1">
      <alignment horizontal="center" vertical="center"/>
    </xf>
    <xf numFmtId="20" fontId="16" fillId="4" borderId="0" xfId="0" applyNumberFormat="1" applyFont="1" applyFill="1" applyAlignment="1">
      <alignment horizontal="center" vertical="center"/>
    </xf>
    <xf numFmtId="0" fontId="16" fillId="4" borderId="0" xfId="0" applyFont="1" applyFill="1" applyAlignment="1">
      <alignment horizontal="center" vertical="center"/>
    </xf>
    <xf numFmtId="3" fontId="1" fillId="2" borderId="11" xfId="0" applyNumberFormat="1" applyFont="1" applyFill="1" applyBorder="1" applyAlignment="1">
      <alignment horizontal="right" vertical="center"/>
    </xf>
    <xf numFmtId="3" fontId="1" fillId="2" borderId="9" xfId="0" applyNumberFormat="1" applyFont="1" applyFill="1" applyBorder="1" applyAlignment="1">
      <alignment horizontal="right" vertical="center"/>
    </xf>
    <xf numFmtId="3" fontId="1" fillId="2" borderId="2" xfId="0" applyNumberFormat="1" applyFont="1" applyFill="1" applyBorder="1" applyAlignment="1">
      <alignment horizontal="right" vertical="center"/>
    </xf>
    <xf numFmtId="0" fontId="24" fillId="0" borderId="0" xfId="0" applyFont="1" applyAlignment="1">
      <alignment horizontal="right"/>
    </xf>
    <xf numFmtId="0" fontId="24" fillId="5" borderId="0" xfId="0" applyFont="1" applyFill="1"/>
    <xf numFmtId="0" fontId="24" fillId="0" borderId="0" xfId="0" applyFont="1"/>
    <xf numFmtId="0" fontId="26" fillId="0" borderId="0" xfId="0" applyFont="1" applyAlignment="1">
      <alignment horizontal="left" vertical="center" wrapText="1"/>
    </xf>
    <xf numFmtId="0" fontId="23" fillId="0" borderId="0" xfId="0" applyFont="1"/>
    <xf numFmtId="0" fontId="27" fillId="0" borderId="0" xfId="0" applyFont="1"/>
    <xf numFmtId="20" fontId="24" fillId="4" borderId="0" xfId="0" applyNumberFormat="1" applyFont="1" applyFill="1" applyAlignment="1">
      <alignment horizontal="center" vertical="center"/>
    </xf>
    <xf numFmtId="0" fontId="24" fillId="4" borderId="0" xfId="0" applyFont="1" applyFill="1" applyAlignment="1">
      <alignment horizontal="center" vertical="center"/>
    </xf>
    <xf numFmtId="0" fontId="24" fillId="0" borderId="0" xfId="0" quotePrefix="1" applyFont="1"/>
    <xf numFmtId="16" fontId="24" fillId="0" borderId="0" xfId="0" quotePrefix="1" applyNumberFormat="1" applyFont="1" applyAlignment="1">
      <alignment horizontal="right"/>
    </xf>
    <xf numFmtId="2" fontId="24" fillId="0" borderId="0" xfId="0" quotePrefix="1" applyNumberFormat="1" applyFont="1"/>
    <xf numFmtId="22" fontId="24" fillId="0" borderId="0" xfId="0" quotePrefix="1" applyNumberFormat="1" applyFont="1"/>
    <xf numFmtId="164" fontId="24" fillId="0" borderId="0" xfId="1" quotePrefix="1" applyFont="1" applyProtection="1"/>
    <xf numFmtId="1" fontId="24" fillId="0" borderId="0" xfId="0" applyNumberFormat="1" applyFont="1"/>
    <xf numFmtId="174" fontId="24" fillId="0" borderId="0" xfId="0" applyNumberFormat="1" applyFont="1"/>
    <xf numFmtId="0" fontId="23" fillId="5" borderId="0" xfId="0" applyFont="1" applyFill="1"/>
    <xf numFmtId="0" fontId="27" fillId="5" borderId="0" xfId="0" applyFont="1" applyFill="1"/>
    <xf numFmtId="169" fontId="24" fillId="2" borderId="0" xfId="0" quotePrefix="1" applyNumberFormat="1" applyFont="1" applyFill="1" applyAlignment="1">
      <alignment horizontal="left" vertical="center"/>
    </xf>
    <xf numFmtId="0" fontId="24" fillId="0" borderId="0" xfId="0" applyFont="1" applyAlignment="1">
      <alignment vertical="center"/>
    </xf>
    <xf numFmtId="0" fontId="27" fillId="0" borderId="0" xfId="0" applyFont="1" applyAlignment="1">
      <alignment vertical="center"/>
    </xf>
    <xf numFmtId="0" fontId="27" fillId="4" borderId="0" xfId="0" applyFont="1" applyFill="1" applyAlignment="1">
      <alignment vertical="center"/>
    </xf>
    <xf numFmtId="0" fontId="27" fillId="4" borderId="0" xfId="0" applyFont="1" applyFill="1" applyAlignment="1">
      <alignment vertical="top"/>
    </xf>
    <xf numFmtId="167" fontId="27" fillId="2" borderId="0" xfId="0" applyNumberFormat="1" applyFont="1" applyFill="1" applyAlignment="1" applyProtection="1">
      <alignment horizontal="center" vertical="top"/>
      <protection locked="0"/>
    </xf>
    <xf numFmtId="167" fontId="27" fillId="2" borderId="0" xfId="0" applyNumberFormat="1" applyFont="1" applyFill="1" applyAlignment="1" applyProtection="1">
      <alignment horizontal="left" vertical="top"/>
      <protection locked="0"/>
    </xf>
    <xf numFmtId="0" fontId="27" fillId="2" borderId="0" xfId="0" applyFont="1" applyFill="1" applyAlignment="1" applyProtection="1">
      <alignment horizontal="left" vertical="top"/>
      <protection locked="0"/>
    </xf>
    <xf numFmtId="0" fontId="34" fillId="10" borderId="51" xfId="0" applyFont="1" applyFill="1" applyBorder="1" applyAlignment="1">
      <alignment horizontal="left" vertical="center"/>
    </xf>
    <xf numFmtId="0" fontId="34" fillId="10" borderId="52" xfId="0" applyFont="1" applyFill="1" applyBorder="1" applyAlignment="1">
      <alignment horizontal="left" vertical="center"/>
    </xf>
    <xf numFmtId="0" fontId="27" fillId="11" borderId="50" xfId="0" applyFont="1" applyFill="1" applyBorder="1" applyAlignment="1">
      <alignment horizontal="left" vertical="center"/>
    </xf>
    <xf numFmtId="0" fontId="29" fillId="2" borderId="66" xfId="0" applyFont="1" applyFill="1" applyBorder="1" applyAlignment="1" applyProtection="1">
      <alignment horizontal="center" vertical="center"/>
      <protection locked="0"/>
    </xf>
    <xf numFmtId="0" fontId="29" fillId="2" borderId="50" xfId="0" applyFont="1" applyFill="1" applyBorder="1" applyAlignment="1" applyProtection="1">
      <alignment vertical="center"/>
      <protection locked="0"/>
    </xf>
    <xf numFmtId="169" fontId="29" fillId="2" borderId="50" xfId="0" applyNumberFormat="1" applyFont="1" applyFill="1" applyBorder="1" applyAlignment="1">
      <alignment horizontal="right" vertical="center"/>
    </xf>
    <xf numFmtId="4" fontId="27" fillId="2" borderId="50" xfId="0" applyNumberFormat="1" applyFont="1" applyFill="1" applyBorder="1" applyAlignment="1" applyProtection="1">
      <alignment horizontal="right" vertical="center"/>
      <protection locked="0"/>
    </xf>
    <xf numFmtId="0" fontId="27" fillId="11" borderId="50" xfId="0" applyFont="1" applyFill="1" applyBorder="1" applyAlignment="1">
      <alignment horizontal="center" vertical="center"/>
    </xf>
    <xf numFmtId="3" fontId="27" fillId="2" borderId="50" xfId="0" applyNumberFormat="1" applyFont="1" applyFill="1" applyBorder="1" applyAlignment="1" applyProtection="1">
      <alignment horizontal="center" vertical="center"/>
      <protection locked="0"/>
    </xf>
    <xf numFmtId="169" fontId="27" fillId="2" borderId="50" xfId="0" applyNumberFormat="1" applyFont="1" applyFill="1" applyBorder="1" applyAlignment="1">
      <alignment horizontal="right" vertical="center"/>
    </xf>
    <xf numFmtId="171" fontId="27" fillId="5" borderId="50" xfId="0" quotePrefix="1" applyNumberFormat="1" applyFont="1" applyFill="1" applyBorder="1" applyAlignment="1" applyProtection="1">
      <alignment horizontal="center" vertical="center"/>
      <protection locked="0"/>
    </xf>
    <xf numFmtId="3" fontId="27" fillId="2" borderId="50" xfId="0" applyNumberFormat="1" applyFont="1" applyFill="1" applyBorder="1" applyAlignment="1">
      <alignment horizontal="right" vertical="center"/>
    </xf>
    <xf numFmtId="172" fontId="27" fillId="2" borderId="50" xfId="1" applyNumberFormat="1" applyFont="1" applyFill="1" applyBorder="1" applyAlignment="1" applyProtection="1">
      <alignment horizontal="center" vertical="center"/>
      <protection locked="0"/>
    </xf>
    <xf numFmtId="173" fontId="27" fillId="2" borderId="50" xfId="0" applyNumberFormat="1" applyFont="1" applyFill="1" applyBorder="1" applyAlignment="1">
      <alignment horizontal="right" vertical="center"/>
    </xf>
    <xf numFmtId="0" fontId="27" fillId="2" borderId="50" xfId="0" applyFont="1" applyFill="1" applyBorder="1" applyAlignment="1" applyProtection="1">
      <alignment horizontal="center" vertical="center"/>
      <protection locked="0"/>
    </xf>
    <xf numFmtId="0" fontId="27" fillId="2" borderId="50" xfId="0" applyFont="1" applyFill="1" applyBorder="1" applyAlignment="1">
      <alignment horizontal="center" vertical="center"/>
    </xf>
    <xf numFmtId="173" fontId="27" fillId="2" borderId="50" xfId="0" applyNumberFormat="1" applyFont="1" applyFill="1" applyBorder="1" applyAlignment="1">
      <alignment vertical="top"/>
    </xf>
    <xf numFmtId="169" fontId="27" fillId="2" borderId="50" xfId="0" quotePrefix="1" applyNumberFormat="1" applyFont="1" applyFill="1" applyBorder="1" applyAlignment="1">
      <alignment horizontal="right" vertical="center"/>
    </xf>
    <xf numFmtId="0" fontId="29" fillId="11" borderId="8" xfId="0" applyFont="1" applyFill="1" applyBorder="1" applyAlignment="1">
      <alignment horizontal="left" vertical="center"/>
    </xf>
    <xf numFmtId="0" fontId="29" fillId="11" borderId="0" xfId="0" applyFont="1" applyFill="1" applyAlignment="1">
      <alignment horizontal="left" vertical="center"/>
    </xf>
    <xf numFmtId="0" fontId="27" fillId="12" borderId="66" xfId="0" applyFont="1" applyFill="1" applyBorder="1" applyAlignment="1">
      <alignment horizontal="center" vertical="center"/>
    </xf>
    <xf numFmtId="0" fontId="27" fillId="11" borderId="66" xfId="0" applyFont="1" applyFill="1" applyBorder="1" applyAlignment="1">
      <alignment horizontal="center" vertical="center"/>
    </xf>
    <xf numFmtId="0" fontId="35" fillId="13" borderId="52" xfId="0" applyFont="1" applyFill="1" applyBorder="1"/>
    <xf numFmtId="0" fontId="35" fillId="13" borderId="53" xfId="0" applyFont="1" applyFill="1" applyBorder="1"/>
    <xf numFmtId="165" fontId="27" fillId="2" borderId="50" xfId="0" applyNumberFormat="1" applyFont="1" applyFill="1" applyBorder="1" applyAlignment="1" applyProtection="1">
      <alignment horizontal="center" vertical="center"/>
      <protection locked="0"/>
    </xf>
    <xf numFmtId="0" fontId="27" fillId="11" borderId="81" xfId="0" applyFont="1" applyFill="1" applyBorder="1" applyAlignment="1">
      <alignment horizontal="center" vertical="center"/>
    </xf>
    <xf numFmtId="0" fontId="28" fillId="11" borderId="50" xfId="0" applyFont="1" applyFill="1" applyBorder="1" applyAlignment="1">
      <alignment horizontal="center" vertical="center"/>
    </xf>
    <xf numFmtId="165" fontId="28" fillId="11" borderId="50" xfId="0" applyNumberFormat="1" applyFont="1" applyFill="1" applyBorder="1" applyAlignment="1">
      <alignment horizontal="center" vertical="center"/>
    </xf>
    <xf numFmtId="170" fontId="28" fillId="0" borderId="50" xfId="0" applyNumberFormat="1" applyFont="1" applyBorder="1" applyAlignment="1">
      <alignment horizontal="center" vertical="center"/>
    </xf>
    <xf numFmtId="0" fontId="23" fillId="0" borderId="0" xfId="0" applyFont="1" applyAlignment="1">
      <alignment vertical="center"/>
    </xf>
    <xf numFmtId="3" fontId="27" fillId="2" borderId="50" xfId="0" applyNumberFormat="1" applyFont="1" applyFill="1" applyBorder="1" applyAlignment="1" applyProtection="1">
      <alignment horizontal="right" vertical="center"/>
      <protection locked="0"/>
    </xf>
    <xf numFmtId="0" fontId="29" fillId="11" borderId="51" xfId="0" applyFont="1" applyFill="1" applyBorder="1" applyAlignment="1">
      <alignment horizontal="left" vertical="center"/>
    </xf>
    <xf numFmtId="167" fontId="27" fillId="2" borderId="60" xfId="0" applyNumberFormat="1" applyFont="1" applyFill="1" applyBorder="1" applyAlignment="1" applyProtection="1">
      <alignment horizontal="center" vertical="top"/>
      <protection locked="0"/>
    </xf>
    <xf numFmtId="167" fontId="27" fillId="2" borderId="61" xfId="0" applyNumberFormat="1" applyFont="1" applyFill="1" applyBorder="1" applyAlignment="1" applyProtection="1">
      <alignment horizontal="left" vertical="top"/>
      <protection locked="0"/>
    </xf>
    <xf numFmtId="167" fontId="27" fillId="2" borderId="62" xfId="0" applyNumberFormat="1" applyFont="1" applyFill="1" applyBorder="1" applyAlignment="1" applyProtection="1">
      <alignment horizontal="left" vertical="top"/>
      <protection locked="0"/>
    </xf>
    <xf numFmtId="0" fontId="27" fillId="2" borderId="57" xfId="0" applyFont="1" applyFill="1" applyBorder="1" applyAlignment="1" applyProtection="1">
      <alignment horizontal="left" vertical="top"/>
      <protection locked="0"/>
    </xf>
    <xf numFmtId="0" fontId="27" fillId="2" borderId="58" xfId="0" applyFont="1" applyFill="1" applyBorder="1" applyAlignment="1" applyProtection="1">
      <alignment horizontal="left" vertical="top"/>
      <protection locked="0"/>
    </xf>
    <xf numFmtId="0" fontId="27" fillId="2" borderId="59" xfId="0" applyFont="1" applyFill="1" applyBorder="1" applyAlignment="1" applyProtection="1">
      <alignment horizontal="left" vertical="top"/>
      <protection locked="0"/>
    </xf>
    <xf numFmtId="0" fontId="27" fillId="2" borderId="70" xfId="0" applyFont="1" applyFill="1" applyBorder="1" applyAlignment="1" applyProtection="1">
      <alignment horizontal="left" vertical="top"/>
      <protection locked="0"/>
    </xf>
    <xf numFmtId="0" fontId="27" fillId="2" borderId="71" xfId="0" applyFont="1" applyFill="1" applyBorder="1" applyAlignment="1" applyProtection="1">
      <alignment horizontal="left" vertical="top"/>
      <protection locked="0"/>
    </xf>
    <xf numFmtId="0" fontId="27" fillId="2" borderId="72" xfId="0" applyFont="1" applyFill="1" applyBorder="1" applyAlignment="1" applyProtection="1">
      <alignment horizontal="left" vertical="top"/>
      <protection locked="0"/>
    </xf>
    <xf numFmtId="0" fontId="27" fillId="11" borderId="63" xfId="0" applyFont="1" applyFill="1" applyBorder="1" applyAlignment="1">
      <alignment horizontal="left" vertical="center"/>
    </xf>
    <xf numFmtId="0" fontId="27" fillId="11" borderId="64" xfId="0" applyFont="1" applyFill="1" applyBorder="1" applyAlignment="1">
      <alignment horizontal="left" vertical="center"/>
    </xf>
    <xf numFmtId="0" fontId="27" fillId="11" borderId="65" xfId="0" applyFont="1" applyFill="1" applyBorder="1" applyAlignment="1">
      <alignment horizontal="left" vertical="center"/>
    </xf>
    <xf numFmtId="0" fontId="27" fillId="4" borderId="51" xfId="0" applyFont="1" applyFill="1" applyBorder="1" applyAlignment="1" applyProtection="1">
      <alignment horizontal="left" vertical="center"/>
      <protection locked="0"/>
    </xf>
    <xf numFmtId="0" fontId="27" fillId="4" borderId="52" xfId="0" applyFont="1" applyFill="1" applyBorder="1" applyAlignment="1" applyProtection="1">
      <alignment horizontal="left" vertical="center"/>
      <protection locked="0"/>
    </xf>
    <xf numFmtId="0" fontId="27" fillId="4" borderId="53" xfId="0" applyFont="1" applyFill="1" applyBorder="1" applyAlignment="1" applyProtection="1">
      <alignment horizontal="left" vertical="center"/>
      <protection locked="0"/>
    </xf>
    <xf numFmtId="0" fontId="33" fillId="11" borderId="50" xfId="0" applyFont="1" applyFill="1" applyBorder="1" applyAlignment="1">
      <alignment horizontal="left" vertical="center"/>
    </xf>
    <xf numFmtId="0" fontId="27" fillId="4" borderId="50" xfId="0" applyFont="1" applyFill="1" applyBorder="1" applyAlignment="1" applyProtection="1">
      <alignment horizontal="left" vertical="center"/>
      <protection locked="0"/>
    </xf>
    <xf numFmtId="0" fontId="27" fillId="11" borderId="54" xfId="0" applyFont="1" applyFill="1" applyBorder="1" applyAlignment="1">
      <alignment horizontal="left" vertical="center"/>
    </xf>
    <xf numFmtId="0" fontId="27" fillId="11" borderId="55" xfId="0" applyFont="1" applyFill="1" applyBorder="1" applyAlignment="1">
      <alignment horizontal="left" vertical="top"/>
    </xf>
    <xf numFmtId="0" fontId="27" fillId="11" borderId="56" xfId="0" applyFont="1" applyFill="1" applyBorder="1" applyAlignment="1">
      <alignment horizontal="left" vertical="top"/>
    </xf>
    <xf numFmtId="0" fontId="27" fillId="11" borderId="55" xfId="0" applyFont="1" applyFill="1" applyBorder="1" applyAlignment="1">
      <alignment horizontal="left" vertical="center"/>
    </xf>
    <xf numFmtId="0" fontId="27" fillId="11" borderId="56" xfId="0" applyFont="1" applyFill="1" applyBorder="1" applyAlignment="1">
      <alignment horizontal="left" vertical="center"/>
    </xf>
    <xf numFmtId="0" fontId="27" fillId="11" borderId="67" xfId="0" applyFont="1" applyFill="1" applyBorder="1" applyAlignment="1">
      <alignment horizontal="left" vertical="center"/>
    </xf>
    <xf numFmtId="0" fontId="27" fillId="11" borderId="68" xfId="0" applyFont="1" applyFill="1" applyBorder="1" applyAlignment="1">
      <alignment horizontal="left" vertical="top"/>
    </xf>
    <xf numFmtId="0" fontId="27" fillId="11" borderId="69" xfId="0" applyFont="1" applyFill="1" applyBorder="1" applyAlignment="1">
      <alignment horizontal="left" vertical="top"/>
    </xf>
    <xf numFmtId="0" fontId="27" fillId="11" borderId="50" xfId="0" applyFont="1" applyFill="1" applyBorder="1" applyAlignment="1">
      <alignment horizontal="left" vertical="center"/>
    </xf>
    <xf numFmtId="0" fontId="27" fillId="11" borderId="50" xfId="0" applyFont="1" applyFill="1" applyBorder="1" applyAlignment="1">
      <alignment horizontal="left" vertical="top"/>
    </xf>
    <xf numFmtId="0" fontId="27" fillId="2" borderId="50" xfId="0" applyFont="1" applyFill="1" applyBorder="1" applyAlignment="1" applyProtection="1">
      <alignment horizontal="left" vertical="center"/>
      <protection locked="0"/>
    </xf>
    <xf numFmtId="0" fontId="27" fillId="2" borderId="50" xfId="0" applyFont="1" applyFill="1" applyBorder="1" applyAlignment="1" applyProtection="1">
      <alignment horizontal="left" vertical="top"/>
      <protection locked="0"/>
    </xf>
    <xf numFmtId="0" fontId="27" fillId="2" borderId="0" xfId="0" applyFont="1" applyFill="1" applyAlignment="1">
      <alignment horizontal="left" vertical="center"/>
    </xf>
    <xf numFmtId="0" fontId="27" fillId="3" borderId="0" xfId="0" applyFont="1" applyFill="1" applyAlignment="1">
      <alignment horizontal="left" vertical="top"/>
    </xf>
    <xf numFmtId="0" fontId="34" fillId="10" borderId="50" xfId="0" applyFont="1" applyFill="1" applyBorder="1" applyAlignment="1">
      <alignment horizontal="left" vertical="center"/>
    </xf>
    <xf numFmtId="0" fontId="27" fillId="11" borderId="66" xfId="0" applyFont="1" applyFill="1" applyBorder="1" applyAlignment="1">
      <alignment horizontal="left" vertical="center"/>
    </xf>
    <xf numFmtId="0" fontId="32" fillId="11" borderId="50" xfId="0" applyFont="1" applyFill="1" applyBorder="1" applyAlignment="1">
      <alignment horizontal="left" vertical="center"/>
    </xf>
    <xf numFmtId="0" fontId="27" fillId="2" borderId="50" xfId="0" applyFont="1" applyFill="1" applyBorder="1" applyAlignment="1" applyProtection="1">
      <alignment horizontal="center" vertical="top"/>
      <protection locked="0"/>
    </xf>
    <xf numFmtId="0" fontId="27" fillId="4" borderId="0" xfId="0" applyFont="1" applyFill="1" applyAlignment="1">
      <alignment horizontal="center" vertical="center"/>
    </xf>
    <xf numFmtId="3" fontId="27" fillId="2" borderId="50" xfId="0" applyNumberFormat="1" applyFont="1" applyFill="1" applyBorder="1" applyAlignment="1" applyProtection="1">
      <alignment horizontal="center" vertical="center"/>
      <protection locked="0"/>
    </xf>
    <xf numFmtId="4" fontId="27" fillId="2" borderId="50" xfId="0" applyNumberFormat="1" applyFont="1" applyFill="1" applyBorder="1" applyAlignment="1">
      <alignment horizontal="right" vertical="center"/>
    </xf>
    <xf numFmtId="0" fontId="27" fillId="11" borderId="50" xfId="0" applyFont="1" applyFill="1" applyBorder="1" applyAlignment="1">
      <alignment horizontal="center" vertical="center"/>
    </xf>
    <xf numFmtId="0" fontId="27" fillId="11" borderId="57" xfId="0" applyFont="1" applyFill="1" applyBorder="1" applyAlignment="1">
      <alignment horizontal="left" vertical="center"/>
    </xf>
    <xf numFmtId="0" fontId="27" fillId="11" borderId="58" xfId="0" applyFont="1" applyFill="1" applyBorder="1" applyAlignment="1">
      <alignment horizontal="left" vertical="top"/>
    </xf>
    <xf numFmtId="0" fontId="27" fillId="11" borderId="59" xfId="0" applyFont="1" applyFill="1" applyBorder="1" applyAlignment="1">
      <alignment horizontal="left" vertical="top"/>
    </xf>
    <xf numFmtId="0" fontId="29" fillId="11" borderId="50" xfId="0" applyFont="1" applyFill="1" applyBorder="1" applyAlignment="1">
      <alignment horizontal="left" vertical="center"/>
    </xf>
    <xf numFmtId="0" fontId="27" fillId="11" borderId="73" xfId="0" applyFont="1" applyFill="1" applyBorder="1" applyAlignment="1">
      <alignment horizontal="left" vertical="center"/>
    </xf>
    <xf numFmtId="0" fontId="27" fillId="11" borderId="74" xfId="0" applyFont="1" applyFill="1" applyBorder="1" applyAlignment="1">
      <alignment horizontal="left" vertical="center"/>
    </xf>
    <xf numFmtId="0" fontId="27" fillId="11" borderId="75" xfId="0" applyFont="1" applyFill="1" applyBorder="1" applyAlignment="1">
      <alignment horizontal="left" vertical="top"/>
    </xf>
    <xf numFmtId="0" fontId="27" fillId="11" borderId="77" xfId="0" applyFont="1" applyFill="1" applyBorder="1" applyAlignment="1">
      <alignment horizontal="left" vertical="top"/>
    </xf>
    <xf numFmtId="0" fontId="27" fillId="11" borderId="0" xfId="0" applyFont="1" applyFill="1" applyAlignment="1">
      <alignment horizontal="left" vertical="center"/>
    </xf>
    <xf numFmtId="0" fontId="27" fillId="11" borderId="0" xfId="0" applyFont="1" applyFill="1" applyAlignment="1">
      <alignment horizontal="left" vertical="top"/>
    </xf>
    <xf numFmtId="0" fontId="27" fillId="11" borderId="49" xfId="0" applyFont="1" applyFill="1" applyBorder="1" applyAlignment="1">
      <alignment horizontal="left" vertical="top"/>
    </xf>
    <xf numFmtId="0" fontId="27" fillId="11" borderId="10" xfId="0" applyFont="1" applyFill="1" applyBorder="1" applyAlignment="1">
      <alignment horizontal="left" vertical="top"/>
    </xf>
    <xf numFmtId="0" fontId="27" fillId="11" borderId="76" xfId="0" applyFont="1" applyFill="1" applyBorder="1" applyAlignment="1">
      <alignment horizontal="left" vertical="top"/>
    </xf>
    <xf numFmtId="0" fontId="27" fillId="11" borderId="78" xfId="0" applyFont="1" applyFill="1" applyBorder="1" applyAlignment="1">
      <alignment horizontal="left" vertical="top"/>
    </xf>
    <xf numFmtId="0" fontId="27" fillId="11" borderId="79" xfId="0" applyFont="1" applyFill="1" applyBorder="1" applyAlignment="1">
      <alignment horizontal="left" vertical="top"/>
    </xf>
    <xf numFmtId="173" fontId="27" fillId="2" borderId="50" xfId="1" applyNumberFormat="1" applyFont="1" applyFill="1" applyBorder="1" applyAlignment="1" applyProtection="1">
      <alignment horizontal="right" vertical="center"/>
    </xf>
    <xf numFmtId="0" fontId="27" fillId="2" borderId="50" xfId="0" applyFont="1" applyFill="1" applyBorder="1" applyAlignment="1">
      <alignment horizontal="left" vertical="center"/>
    </xf>
    <xf numFmtId="0" fontId="27" fillId="2" borderId="50" xfId="0" applyFont="1" applyFill="1" applyBorder="1" applyAlignment="1">
      <alignment horizontal="left" vertical="top"/>
    </xf>
    <xf numFmtId="0" fontId="27" fillId="4" borderId="0" xfId="0" applyFont="1" applyFill="1" applyAlignment="1">
      <alignment horizontal="center" vertical="top"/>
    </xf>
    <xf numFmtId="0" fontId="34" fillId="10" borderId="51" xfId="0" applyFont="1" applyFill="1" applyBorder="1" applyAlignment="1">
      <alignment horizontal="left" vertical="center"/>
    </xf>
    <xf numFmtId="0" fontId="34" fillId="10" borderId="52" xfId="0" applyFont="1" applyFill="1" applyBorder="1" applyAlignment="1">
      <alignment horizontal="left" vertical="center"/>
    </xf>
    <xf numFmtId="0" fontId="34" fillId="10" borderId="53" xfId="0" applyFont="1" applyFill="1" applyBorder="1" applyAlignment="1">
      <alignment horizontal="left" vertical="center"/>
    </xf>
    <xf numFmtId="0" fontId="29" fillId="11" borderId="50" xfId="0" applyFont="1" applyFill="1" applyBorder="1" applyAlignment="1">
      <alignment horizontal="center" vertical="top"/>
    </xf>
    <xf numFmtId="0" fontId="27" fillId="2" borderId="50" xfId="0" applyFont="1" applyFill="1" applyBorder="1" applyAlignment="1" applyProtection="1">
      <alignment horizontal="right" vertical="center"/>
      <protection locked="0"/>
    </xf>
    <xf numFmtId="14" fontId="27" fillId="2" borderId="50" xfId="0" applyNumberFormat="1" applyFont="1" applyFill="1" applyBorder="1" applyAlignment="1" applyProtection="1">
      <alignment horizontal="center" vertical="center"/>
      <protection locked="0"/>
    </xf>
    <xf numFmtId="14" fontId="27" fillId="2" borderId="50" xfId="0" applyNumberFormat="1" applyFont="1" applyFill="1" applyBorder="1" applyAlignment="1" applyProtection="1">
      <alignment horizontal="left" vertical="top"/>
      <protection locked="0"/>
    </xf>
    <xf numFmtId="166" fontId="27" fillId="2" borderId="50" xfId="0" applyNumberFormat="1" applyFont="1" applyFill="1" applyBorder="1" applyAlignment="1" applyProtection="1">
      <alignment horizontal="center" vertical="center"/>
      <protection locked="0"/>
    </xf>
    <xf numFmtId="166" fontId="27" fillId="2" borderId="50" xfId="0" applyNumberFormat="1" applyFont="1" applyFill="1" applyBorder="1" applyAlignment="1" applyProtection="1">
      <alignment horizontal="left" vertical="top"/>
      <protection locked="0"/>
    </xf>
    <xf numFmtId="166" fontId="27" fillId="2" borderId="50" xfId="0" applyNumberFormat="1" applyFont="1" applyFill="1" applyBorder="1" applyAlignment="1" applyProtection="1">
      <alignment horizontal="center" vertical="top"/>
      <protection locked="0"/>
    </xf>
    <xf numFmtId="0" fontId="27" fillId="2" borderId="50" xfId="0" applyFont="1" applyFill="1" applyBorder="1" applyAlignment="1" applyProtection="1">
      <alignment horizontal="right" vertical="center" wrapText="1"/>
      <protection locked="0"/>
    </xf>
    <xf numFmtId="173" fontId="27" fillId="2" borderId="50" xfId="1" applyNumberFormat="1" applyFont="1" applyFill="1" applyBorder="1" applyAlignment="1" applyProtection="1">
      <alignment horizontal="right" vertical="top"/>
    </xf>
    <xf numFmtId="0" fontId="27" fillId="11" borderId="64" xfId="0" applyFont="1" applyFill="1" applyBorder="1" applyAlignment="1">
      <alignment horizontal="left" vertical="top"/>
    </xf>
    <xf numFmtId="0" fontId="27" fillId="11" borderId="65" xfId="0" applyFont="1" applyFill="1" applyBorder="1" applyAlignment="1">
      <alignment horizontal="left" vertical="top"/>
    </xf>
    <xf numFmtId="0" fontId="35" fillId="10" borderId="50" xfId="0" applyFont="1" applyFill="1" applyBorder="1" applyAlignment="1">
      <alignment horizontal="left" vertical="top"/>
    </xf>
    <xf numFmtId="0" fontId="34" fillId="10" borderId="52" xfId="0" applyFont="1" applyFill="1" applyBorder="1" applyAlignment="1">
      <alignment horizontal="center" vertical="center"/>
    </xf>
    <xf numFmtId="0" fontId="27" fillId="11" borderId="66" xfId="0" applyFont="1" applyFill="1" applyBorder="1" applyAlignment="1">
      <alignment horizontal="center" vertical="top"/>
    </xf>
    <xf numFmtId="0" fontId="27" fillId="11" borderId="66" xfId="0" applyFont="1" applyFill="1" applyBorder="1" applyAlignment="1">
      <alignment horizontal="center" vertical="center"/>
    </xf>
    <xf numFmtId="0" fontId="27" fillId="11" borderId="80" xfId="0" applyFont="1" applyFill="1" applyBorder="1" applyAlignment="1">
      <alignment horizontal="left" vertical="top"/>
    </xf>
    <xf numFmtId="0" fontId="27" fillId="11" borderId="58" xfId="0" applyFont="1" applyFill="1" applyBorder="1" applyAlignment="1">
      <alignment horizontal="right" vertical="center"/>
    </xf>
    <xf numFmtId="3" fontId="27" fillId="2" borderId="50" xfId="0" applyNumberFormat="1" applyFont="1" applyFill="1" applyBorder="1" applyAlignment="1" applyProtection="1">
      <alignment horizontal="right" vertical="center"/>
      <protection locked="0"/>
    </xf>
    <xf numFmtId="164" fontId="27" fillId="2" borderId="50" xfId="1" applyFont="1" applyFill="1" applyBorder="1" applyAlignment="1" applyProtection="1">
      <alignment horizontal="left" vertical="center"/>
    </xf>
    <xf numFmtId="0" fontId="27" fillId="11" borderId="51" xfId="0" applyFont="1" applyFill="1" applyBorder="1" applyAlignment="1">
      <alignment horizontal="left" vertical="center"/>
    </xf>
    <xf numFmtId="0" fontId="27" fillId="11" borderId="52" xfId="0" applyFont="1" applyFill="1" applyBorder="1" applyAlignment="1">
      <alignment horizontal="left" vertical="center"/>
    </xf>
    <xf numFmtId="0" fontId="27" fillId="11" borderId="52" xfId="0" applyFont="1" applyFill="1" applyBorder="1" applyAlignment="1">
      <alignment horizontal="right" vertical="center"/>
    </xf>
    <xf numFmtId="0" fontId="27" fillId="11" borderId="53" xfId="0" applyFont="1" applyFill="1" applyBorder="1" applyAlignment="1">
      <alignment horizontal="right" vertical="center"/>
    </xf>
    <xf numFmtId="0" fontId="27" fillId="4" borderId="50" xfId="0" applyFont="1" applyFill="1" applyBorder="1" applyAlignment="1" applyProtection="1">
      <alignment horizontal="left" vertical="top"/>
      <protection locked="0"/>
    </xf>
    <xf numFmtId="4" fontId="27" fillId="2" borderId="50" xfId="0" applyNumberFormat="1" applyFont="1" applyFill="1" applyBorder="1" applyAlignment="1" applyProtection="1">
      <alignment horizontal="left" vertical="center"/>
      <protection locked="0"/>
    </xf>
    <xf numFmtId="164" fontId="27" fillId="2" borderId="50" xfId="1" applyFont="1" applyFill="1" applyBorder="1" applyAlignment="1" applyProtection="1">
      <alignment horizontal="left" vertical="top"/>
    </xf>
    <xf numFmtId="168" fontId="29" fillId="2" borderId="50" xfId="0" applyNumberFormat="1" applyFont="1" applyFill="1" applyBorder="1" applyAlignment="1">
      <alignment horizontal="right" vertical="center"/>
    </xf>
    <xf numFmtId="168" fontId="27" fillId="2" borderId="50" xfId="0" applyNumberFormat="1" applyFont="1" applyFill="1" applyBorder="1" applyAlignment="1">
      <alignment horizontal="left" vertical="top"/>
    </xf>
    <xf numFmtId="3" fontId="27" fillId="2" borderId="50" xfId="0" applyNumberFormat="1" applyFont="1" applyFill="1" applyBorder="1" applyAlignment="1" applyProtection="1">
      <alignment horizontal="left" vertical="top"/>
      <protection locked="0"/>
    </xf>
    <xf numFmtId="165" fontId="27" fillId="2" borderId="50" xfId="0" applyNumberFormat="1" applyFont="1" applyFill="1" applyBorder="1" applyAlignment="1" applyProtection="1">
      <alignment horizontal="center" vertical="center"/>
      <protection locked="0"/>
    </xf>
    <xf numFmtId="165" fontId="27" fillId="2" borderId="50" xfId="0" applyNumberFormat="1" applyFont="1" applyFill="1" applyBorder="1" applyAlignment="1" applyProtection="1">
      <alignment horizontal="left" vertical="top"/>
      <protection locked="0"/>
    </xf>
    <xf numFmtId="0" fontId="27" fillId="11" borderId="54" xfId="0" applyFont="1" applyFill="1" applyBorder="1" applyAlignment="1">
      <alignment horizontal="center" vertical="center" wrapText="1"/>
    </xf>
    <xf numFmtId="0" fontId="27" fillId="11" borderId="56" xfId="0" applyFont="1" applyFill="1" applyBorder="1" applyAlignment="1">
      <alignment horizontal="center" vertical="center" wrapText="1"/>
    </xf>
    <xf numFmtId="0" fontId="27" fillId="11" borderId="57" xfId="0" applyFont="1" applyFill="1" applyBorder="1" applyAlignment="1">
      <alignment horizontal="center" vertical="center" wrapText="1"/>
    </xf>
    <xf numFmtId="0" fontId="27" fillId="11" borderId="59" xfId="0" applyFont="1" applyFill="1" applyBorder="1" applyAlignment="1">
      <alignment horizontal="center" vertical="center" wrapText="1"/>
    </xf>
    <xf numFmtId="0" fontId="27" fillId="11" borderId="81" xfId="0" applyFont="1" applyFill="1" applyBorder="1" applyAlignment="1">
      <alignment horizontal="center" vertical="center"/>
    </xf>
    <xf numFmtId="0" fontId="27" fillId="11" borderId="70" xfId="0" applyFont="1" applyFill="1" applyBorder="1" applyAlignment="1">
      <alignment horizontal="center" vertical="center"/>
    </xf>
    <xf numFmtId="0" fontId="27" fillId="11" borderId="72" xfId="0" applyFont="1" applyFill="1" applyBorder="1" applyAlignment="1">
      <alignment horizontal="left" vertical="top"/>
    </xf>
    <xf numFmtId="0" fontId="27" fillId="11" borderId="70" xfId="0" applyFont="1" applyFill="1" applyBorder="1" applyAlignment="1">
      <alignment horizontal="left" vertical="center"/>
    </xf>
    <xf numFmtId="0" fontId="27" fillId="11" borderId="71" xfId="0" applyFont="1" applyFill="1" applyBorder="1" applyAlignment="1">
      <alignment horizontal="left" vertical="top"/>
    </xf>
    <xf numFmtId="0" fontId="27" fillId="11" borderId="67" xfId="0" applyFont="1" applyFill="1" applyBorder="1" applyAlignment="1">
      <alignment horizontal="center" vertical="center"/>
    </xf>
    <xf numFmtId="0" fontId="27" fillId="5" borderId="50" xfId="0" applyFont="1" applyFill="1" applyBorder="1" applyAlignment="1" applyProtection="1">
      <alignment horizontal="left"/>
      <protection locked="0"/>
    </xf>
    <xf numFmtId="0" fontId="34" fillId="10" borderId="82" xfId="0" applyFont="1" applyFill="1" applyBorder="1" applyAlignment="1">
      <alignment horizontal="left" vertical="center"/>
    </xf>
    <xf numFmtId="0" fontId="35" fillId="10" borderId="83" xfId="0" applyFont="1" applyFill="1" applyBorder="1" applyAlignment="1">
      <alignment horizontal="left" vertical="top"/>
    </xf>
    <xf numFmtId="0" fontId="35" fillId="10" borderId="84" xfId="0" applyFont="1" applyFill="1" applyBorder="1" applyAlignment="1">
      <alignment horizontal="left" vertical="top"/>
    </xf>
    <xf numFmtId="0" fontId="28" fillId="11" borderId="50" xfId="0" applyFont="1" applyFill="1" applyBorder="1" applyAlignment="1">
      <alignment horizontal="left" vertical="center"/>
    </xf>
    <xf numFmtId="166" fontId="28" fillId="2" borderId="50" xfId="0" applyNumberFormat="1" applyFont="1" applyFill="1" applyBorder="1" applyAlignment="1" applyProtection="1">
      <alignment horizontal="center" vertical="center"/>
      <protection locked="0"/>
    </xf>
    <xf numFmtId="20" fontId="28" fillId="4" borderId="50" xfId="0" applyNumberFormat="1" applyFont="1" applyFill="1" applyBorder="1" applyAlignment="1" applyProtection="1">
      <alignment horizontal="center" vertical="center"/>
      <protection locked="0"/>
    </xf>
    <xf numFmtId="0" fontId="28" fillId="4" borderId="50"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30" fillId="0" borderId="0" xfId="0" applyFont="1" applyAlignment="1">
      <alignment horizontal="right" vertical="center"/>
    </xf>
    <xf numFmtId="0" fontId="25" fillId="0" borderId="0" xfId="0" applyFont="1" applyAlignment="1">
      <alignment horizontal="left" vertical="center" wrapText="1"/>
    </xf>
    <xf numFmtId="0" fontId="27" fillId="2" borderId="0" xfId="0" applyFont="1" applyFill="1" applyAlignment="1">
      <alignment horizontal="left" vertical="center" wrapText="1"/>
    </xf>
    <xf numFmtId="0" fontId="34" fillId="10" borderId="50" xfId="0" applyFont="1" applyFill="1" applyBorder="1" applyAlignment="1">
      <alignment horizontal="left" vertical="center" wrapText="1"/>
    </xf>
    <xf numFmtId="0" fontId="34" fillId="10" borderId="50" xfId="0" applyFont="1" applyFill="1" applyBorder="1" applyAlignment="1">
      <alignment horizontal="left" vertical="top"/>
    </xf>
    <xf numFmtId="167" fontId="1" fillId="2" borderId="18" xfId="0" applyNumberFormat="1" applyFont="1" applyFill="1" applyBorder="1" applyAlignment="1" applyProtection="1">
      <alignment horizontal="center" vertical="top"/>
      <protection locked="0"/>
    </xf>
    <xf numFmtId="167" fontId="1" fillId="2" borderId="18" xfId="0" applyNumberFormat="1"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23" xfId="0" applyFont="1" applyFill="1" applyBorder="1" applyAlignment="1" applyProtection="1">
      <alignment horizontal="left" vertical="top"/>
      <protection locked="0"/>
    </xf>
    <xf numFmtId="0" fontId="1" fillId="2" borderId="24" xfId="0" applyFont="1" applyFill="1" applyBorder="1" applyAlignment="1" applyProtection="1">
      <alignment horizontal="left" vertical="top"/>
      <protection locked="0"/>
    </xf>
    <xf numFmtId="0" fontId="1" fillId="2" borderId="43"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0" fontId="1" fillId="7" borderId="16" xfId="0" applyFont="1" applyFill="1" applyBorder="1" applyAlignment="1">
      <alignment horizontal="left" vertical="center"/>
    </xf>
    <xf numFmtId="0" fontId="1" fillId="4" borderId="19" xfId="0" applyFont="1" applyFill="1" applyBorder="1" applyAlignment="1" applyProtection="1">
      <alignment horizontal="left" vertical="center"/>
      <protection locked="0"/>
    </xf>
    <xf numFmtId="0" fontId="1" fillId="4" borderId="20" xfId="0" applyFont="1" applyFill="1" applyBorder="1" applyAlignment="1" applyProtection="1">
      <alignment horizontal="left" vertical="center"/>
      <protection locked="0"/>
    </xf>
    <xf numFmtId="0" fontId="1" fillId="4" borderId="21" xfId="0" applyFont="1" applyFill="1" applyBorder="1" applyAlignment="1" applyProtection="1">
      <alignment horizontal="left" vertical="center"/>
      <protection locked="0"/>
    </xf>
    <xf numFmtId="0" fontId="15" fillId="7" borderId="19" xfId="0" applyFont="1" applyFill="1" applyBorder="1" applyAlignment="1">
      <alignment horizontal="left" vertical="center"/>
    </xf>
    <xf numFmtId="0" fontId="15" fillId="7" borderId="20" xfId="0" applyFont="1" applyFill="1" applyBorder="1" applyAlignment="1">
      <alignment horizontal="left" vertical="center"/>
    </xf>
    <xf numFmtId="0" fontId="15" fillId="7" borderId="21" xfId="0" applyFont="1" applyFill="1" applyBorder="1" applyAlignment="1">
      <alignment horizontal="left" vertical="center"/>
    </xf>
    <xf numFmtId="0" fontId="0" fillId="4" borderId="19"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15" fillId="7" borderId="16" xfId="0" applyFont="1" applyFill="1" applyBorder="1" applyAlignment="1">
      <alignment horizontal="left" vertical="center"/>
    </xf>
    <xf numFmtId="0" fontId="1" fillId="7" borderId="33" xfId="0" applyFont="1" applyFill="1" applyBorder="1" applyAlignment="1">
      <alignment horizontal="left" vertical="center"/>
    </xf>
    <xf numFmtId="0" fontId="1" fillId="7" borderId="31" xfId="0" applyFont="1" applyFill="1" applyBorder="1" applyAlignment="1">
      <alignment horizontal="left" vertical="top"/>
    </xf>
    <xf numFmtId="0" fontId="1" fillId="7" borderId="34" xfId="0" applyFont="1" applyFill="1" applyBorder="1" applyAlignment="1">
      <alignment horizontal="left" vertical="top"/>
    </xf>
    <xf numFmtId="0" fontId="1" fillId="7" borderId="31" xfId="0" applyFont="1" applyFill="1" applyBorder="1" applyAlignment="1">
      <alignment horizontal="left" vertical="center"/>
    </xf>
    <xf numFmtId="0" fontId="1" fillId="7" borderId="34" xfId="0" applyFont="1" applyFill="1" applyBorder="1" applyAlignment="1">
      <alignment horizontal="left" vertical="center"/>
    </xf>
    <xf numFmtId="0" fontId="1" fillId="7" borderId="45" xfId="0" applyFont="1" applyFill="1" applyBorder="1" applyAlignment="1">
      <alignment horizontal="left" vertical="center"/>
    </xf>
    <xf numFmtId="0" fontId="1" fillId="7" borderId="7" xfId="0" applyFont="1" applyFill="1" applyBorder="1" applyAlignment="1">
      <alignment horizontal="left" vertical="top"/>
    </xf>
    <xf numFmtId="0" fontId="1" fillId="7" borderId="1" xfId="0" applyFont="1" applyFill="1" applyBorder="1" applyAlignment="1">
      <alignment horizontal="left" vertical="center"/>
    </xf>
    <xf numFmtId="0" fontId="1" fillId="7" borderId="1" xfId="0" applyFont="1" applyFill="1" applyBorder="1" applyAlignment="1">
      <alignment horizontal="left" vertical="top"/>
    </xf>
    <xf numFmtId="0" fontId="1" fillId="2" borderId="1"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protection locked="0"/>
    </xf>
    <xf numFmtId="0" fontId="0" fillId="7" borderId="1" xfId="0" applyFill="1" applyBorder="1" applyAlignment="1">
      <alignment horizontal="left" vertical="center"/>
    </xf>
    <xf numFmtId="0" fontId="0" fillId="7" borderId="1" xfId="0" applyFill="1" applyBorder="1" applyAlignment="1">
      <alignment horizontal="left" vertical="top"/>
    </xf>
    <xf numFmtId="0" fontId="1" fillId="2" borderId="5" xfId="0" applyFont="1" applyFill="1" applyBorder="1" applyAlignment="1">
      <alignment horizontal="left" vertical="center"/>
    </xf>
    <xf numFmtId="0" fontId="1" fillId="3" borderId="10" xfId="0" applyFont="1" applyFill="1" applyBorder="1" applyAlignment="1">
      <alignment horizontal="left" vertical="top"/>
    </xf>
    <xf numFmtId="0" fontId="1" fillId="3" borderId="5" xfId="0" applyFont="1" applyFill="1" applyBorder="1" applyAlignment="1">
      <alignment horizontal="left" vertical="top"/>
    </xf>
    <xf numFmtId="0" fontId="21" fillId="6" borderId="0" xfId="0" applyFont="1" applyFill="1" applyAlignment="1">
      <alignment horizontal="left" vertical="center"/>
    </xf>
    <xf numFmtId="0" fontId="1" fillId="7" borderId="19" xfId="0" applyFont="1" applyFill="1" applyBorder="1" applyAlignment="1">
      <alignment horizontal="left" vertical="center"/>
    </xf>
    <xf numFmtId="0" fontId="1" fillId="7" borderId="20" xfId="0" applyFont="1" applyFill="1" applyBorder="1" applyAlignment="1">
      <alignment horizontal="left" vertical="center"/>
    </xf>
    <xf numFmtId="0" fontId="1" fillId="7" borderId="21" xfId="0" applyFont="1" applyFill="1" applyBorder="1" applyAlignment="1">
      <alignment horizontal="left" vertical="center"/>
    </xf>
    <xf numFmtId="0" fontId="1" fillId="2" borderId="16" xfId="0" applyFont="1" applyFill="1" applyBorder="1" applyAlignment="1" applyProtection="1">
      <alignment horizontal="left" vertical="center"/>
      <protection locked="0"/>
    </xf>
    <xf numFmtId="0" fontId="1" fillId="2" borderId="16" xfId="0" applyFont="1" applyFill="1" applyBorder="1" applyAlignment="1" applyProtection="1">
      <alignment horizontal="left" vertical="top"/>
      <protection locked="0"/>
    </xf>
    <xf numFmtId="0" fontId="1" fillId="2" borderId="19" xfId="0" applyFont="1" applyFill="1" applyBorder="1" applyAlignment="1" applyProtection="1">
      <alignment horizontal="center" vertical="top"/>
      <protection locked="0"/>
    </xf>
    <xf numFmtId="0" fontId="1" fillId="2" borderId="21" xfId="0" applyFont="1" applyFill="1" applyBorder="1" applyAlignment="1" applyProtection="1">
      <alignment horizontal="center" vertical="top"/>
      <protection locked="0"/>
    </xf>
    <xf numFmtId="0" fontId="1" fillId="4" borderId="20" xfId="0" applyFont="1" applyFill="1" applyBorder="1" applyAlignment="1">
      <alignment horizontal="center" vertical="center"/>
    </xf>
    <xf numFmtId="0" fontId="0" fillId="7" borderId="16" xfId="0" applyFill="1" applyBorder="1" applyAlignment="1">
      <alignment horizontal="left" vertical="center"/>
    </xf>
    <xf numFmtId="0" fontId="0" fillId="7" borderId="16" xfId="0" applyFill="1" applyBorder="1" applyAlignment="1">
      <alignment horizontal="left" vertical="top"/>
    </xf>
    <xf numFmtId="0" fontId="1" fillId="7" borderId="3" xfId="0" applyFont="1" applyFill="1" applyBorder="1" applyAlignment="1">
      <alignment horizontal="left" vertical="center"/>
    </xf>
    <xf numFmtId="0" fontId="1" fillId="7" borderId="3" xfId="0" applyFont="1" applyFill="1" applyBorder="1" applyAlignment="1">
      <alignment horizontal="left" vertical="top"/>
    </xf>
    <xf numFmtId="0" fontId="1" fillId="2" borderId="3" xfId="0" applyFont="1" applyFill="1" applyBorder="1" applyAlignment="1" applyProtection="1">
      <alignment horizontal="left" vertical="center"/>
      <protection locked="0"/>
    </xf>
    <xf numFmtId="0" fontId="1" fillId="2" borderId="9" xfId="0" applyFont="1" applyFill="1" applyBorder="1" applyAlignment="1" applyProtection="1">
      <alignment horizontal="center" vertical="top"/>
      <protection locked="0"/>
    </xf>
    <xf numFmtId="0" fontId="1" fillId="2" borderId="13" xfId="0" applyFont="1" applyFill="1" applyBorder="1" applyAlignment="1" applyProtection="1">
      <alignment horizontal="center" vertical="top"/>
      <protection locked="0"/>
    </xf>
    <xf numFmtId="0" fontId="1" fillId="2" borderId="2"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top"/>
      <protection locked="0"/>
    </xf>
    <xf numFmtId="0" fontId="1" fillId="2" borderId="36" xfId="0" applyFont="1" applyFill="1" applyBorder="1" applyAlignment="1" applyProtection="1">
      <alignment horizontal="center" vertical="top"/>
      <protection locked="0"/>
    </xf>
    <xf numFmtId="0" fontId="1" fillId="2" borderId="37" xfId="0" applyFont="1" applyFill="1" applyBorder="1" applyAlignment="1" applyProtection="1">
      <alignment horizontal="center" vertical="top"/>
      <protection locked="0"/>
    </xf>
    <xf numFmtId="3" fontId="1" fillId="2" borderId="16" xfId="0" applyNumberFormat="1"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top"/>
      <protection locked="0"/>
    </xf>
    <xf numFmtId="4" fontId="1" fillId="2" borderId="19" xfId="0" applyNumberFormat="1" applyFont="1" applyFill="1" applyBorder="1" applyAlignment="1">
      <alignment horizontal="right" vertical="center"/>
    </xf>
    <xf numFmtId="4" fontId="1" fillId="2" borderId="21" xfId="0" applyNumberFormat="1" applyFont="1" applyFill="1" applyBorder="1" applyAlignment="1">
      <alignment horizontal="right" vertical="center"/>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0" fontId="21" fillId="6" borderId="21" xfId="0" applyFont="1" applyFill="1" applyBorder="1" applyAlignment="1">
      <alignment horizontal="left" vertical="center"/>
    </xf>
    <xf numFmtId="0" fontId="0" fillId="7" borderId="31" xfId="0" applyFill="1" applyBorder="1" applyAlignment="1">
      <alignment horizontal="center" vertical="center"/>
    </xf>
    <xf numFmtId="0" fontId="1" fillId="7" borderId="28" xfId="0" applyFont="1" applyFill="1" applyBorder="1" applyAlignment="1">
      <alignment horizontal="left" vertical="center"/>
    </xf>
    <xf numFmtId="0" fontId="1" fillId="7" borderId="0" xfId="0" applyFont="1" applyFill="1" applyAlignment="1">
      <alignment horizontal="left" vertical="top"/>
    </xf>
    <xf numFmtId="0" fontId="1" fillId="7" borderId="29" xfId="0" applyFont="1" applyFill="1" applyBorder="1" applyAlignment="1">
      <alignment horizontal="left" vertical="top"/>
    </xf>
    <xf numFmtId="0" fontId="1" fillId="7" borderId="22" xfId="0" applyFont="1" applyFill="1" applyBorder="1" applyAlignment="1">
      <alignment horizontal="left" vertical="center"/>
    </xf>
    <xf numFmtId="0" fontId="1" fillId="7" borderId="23" xfId="0" applyFont="1" applyFill="1" applyBorder="1" applyAlignment="1">
      <alignment horizontal="left" vertical="top"/>
    </xf>
    <xf numFmtId="0" fontId="1" fillId="7" borderId="24" xfId="0" applyFont="1" applyFill="1" applyBorder="1" applyAlignment="1">
      <alignment horizontal="left" vertical="top"/>
    </xf>
    <xf numFmtId="0" fontId="2" fillId="7" borderId="16" xfId="0" applyFont="1" applyFill="1" applyBorder="1" applyAlignment="1">
      <alignment horizontal="left" vertical="center"/>
    </xf>
    <xf numFmtId="0" fontId="1" fillId="7" borderId="16" xfId="0" applyFont="1" applyFill="1" applyBorder="1" applyAlignment="1">
      <alignment horizontal="left" vertical="top"/>
    </xf>
    <xf numFmtId="0" fontId="0" fillId="7" borderId="16" xfId="0" applyFill="1" applyBorder="1" applyAlignment="1">
      <alignment horizontal="center" vertical="center"/>
    </xf>
    <xf numFmtId="0" fontId="0" fillId="7" borderId="19" xfId="0" applyFill="1" applyBorder="1" applyAlignment="1">
      <alignment horizontal="center" vertical="center"/>
    </xf>
    <xf numFmtId="0" fontId="0" fillId="7" borderId="21" xfId="0" applyFill="1" applyBorder="1" applyAlignment="1">
      <alignment horizontal="center" vertical="center"/>
    </xf>
    <xf numFmtId="0" fontId="1" fillId="7" borderId="11" xfId="0" applyFont="1" applyFill="1" applyBorder="1" applyAlignment="1">
      <alignment horizontal="left" vertical="center"/>
    </xf>
    <xf numFmtId="0" fontId="1" fillId="7" borderId="9" xfId="0" applyFont="1" applyFill="1" applyBorder="1" applyAlignment="1">
      <alignment horizontal="left" vertical="top"/>
    </xf>
    <xf numFmtId="0" fontId="1" fillId="7" borderId="14" xfId="0" applyFont="1" applyFill="1" applyBorder="1" applyAlignment="1">
      <alignment horizontal="left" vertical="top"/>
    </xf>
    <xf numFmtId="0" fontId="0" fillId="7" borderId="0" xfId="0" applyFill="1" applyAlignment="1">
      <alignment horizontal="left" vertical="center"/>
    </xf>
    <xf numFmtId="0" fontId="0" fillId="7" borderId="0" xfId="0" applyFill="1" applyAlignment="1">
      <alignment horizontal="left" vertical="top"/>
    </xf>
    <xf numFmtId="0" fontId="0" fillId="7" borderId="10" xfId="0" applyFill="1" applyBorder="1" applyAlignment="1">
      <alignment horizontal="left" vertical="top"/>
    </xf>
    <xf numFmtId="173" fontId="1" fillId="2" borderId="19" xfId="1" applyNumberFormat="1" applyFont="1" applyFill="1" applyBorder="1" applyAlignment="1" applyProtection="1">
      <alignment horizontal="right" vertical="center"/>
    </xf>
    <xf numFmtId="173" fontId="1" fillId="2" borderId="21" xfId="1" applyNumberFormat="1" applyFont="1" applyFill="1" applyBorder="1" applyAlignment="1" applyProtection="1">
      <alignment horizontal="right" vertical="center"/>
    </xf>
    <xf numFmtId="0" fontId="1" fillId="2" borderId="2" xfId="0" applyFont="1" applyFill="1" applyBorder="1" applyAlignment="1">
      <alignment horizontal="left" vertical="center"/>
    </xf>
    <xf numFmtId="0" fontId="1" fillId="2" borderId="2" xfId="0" applyFont="1" applyFill="1" applyBorder="1" applyAlignment="1">
      <alignment horizontal="left" vertical="top"/>
    </xf>
    <xf numFmtId="173" fontId="1" fillId="2" borderId="33" xfId="1" applyNumberFormat="1" applyFont="1" applyFill="1" applyBorder="1" applyAlignment="1" applyProtection="1">
      <alignment horizontal="right" vertical="center"/>
    </xf>
    <xf numFmtId="173" fontId="1" fillId="2" borderId="34" xfId="1" applyNumberFormat="1" applyFont="1" applyFill="1" applyBorder="1" applyAlignment="1" applyProtection="1">
      <alignment horizontal="right" vertical="center"/>
    </xf>
    <xf numFmtId="0" fontId="1" fillId="4" borderId="20" xfId="0" applyFont="1" applyFill="1" applyBorder="1" applyAlignment="1">
      <alignment horizontal="center" vertical="top"/>
    </xf>
    <xf numFmtId="0" fontId="2" fillId="7" borderId="33" xfId="0" applyFont="1" applyFill="1" applyBorder="1" applyAlignment="1">
      <alignment horizontal="left" vertical="center"/>
    </xf>
    <xf numFmtId="0" fontId="2" fillId="7" borderId="31" xfId="0" applyFont="1" applyFill="1" applyBorder="1" applyAlignment="1">
      <alignment horizontal="left" vertical="center"/>
    </xf>
    <xf numFmtId="0" fontId="2" fillId="7" borderId="34" xfId="0" applyFont="1" applyFill="1" applyBorder="1" applyAlignment="1">
      <alignment horizontal="left" vertical="center"/>
    </xf>
    <xf numFmtId="0" fontId="2" fillId="7" borderId="22" xfId="0" applyFont="1" applyFill="1" applyBorder="1" applyAlignment="1">
      <alignment horizontal="left" vertical="center"/>
    </xf>
    <xf numFmtId="0" fontId="2" fillId="7" borderId="23" xfId="0" applyFont="1" applyFill="1" applyBorder="1" applyAlignment="1">
      <alignment horizontal="left" vertical="center"/>
    </xf>
    <xf numFmtId="0" fontId="2" fillId="7" borderId="24" xfId="0" applyFont="1" applyFill="1" applyBorder="1" applyAlignment="1">
      <alignment horizontal="left" vertical="center"/>
    </xf>
    <xf numFmtId="0" fontId="11" fillId="4" borderId="19" xfId="0" applyFont="1" applyFill="1" applyBorder="1" applyAlignment="1">
      <alignment horizontal="center" vertical="top"/>
    </xf>
    <xf numFmtId="0" fontId="11" fillId="4" borderId="21" xfId="0" applyFont="1" applyFill="1" applyBorder="1" applyAlignment="1">
      <alignment horizontal="center" vertical="top"/>
    </xf>
    <xf numFmtId="0" fontId="1" fillId="2" borderId="2" xfId="0" applyFont="1" applyFill="1" applyBorder="1" applyAlignment="1" applyProtection="1">
      <alignment horizontal="right" vertical="center"/>
      <protection locked="0"/>
    </xf>
    <xf numFmtId="14" fontId="1" fillId="2" borderId="14" xfId="0" applyNumberFormat="1" applyFont="1" applyFill="1" applyBorder="1" applyAlignment="1" applyProtection="1">
      <alignment horizontal="center" vertical="center"/>
      <protection locked="0"/>
    </xf>
    <xf numFmtId="14" fontId="1" fillId="2" borderId="14" xfId="0" applyNumberFormat="1" applyFont="1" applyFill="1" applyBorder="1" applyAlignment="1" applyProtection="1">
      <alignment horizontal="left" vertical="top"/>
      <protection locked="0"/>
    </xf>
    <xf numFmtId="166" fontId="1" fillId="2" borderId="10" xfId="0" applyNumberFormat="1" applyFont="1" applyFill="1" applyBorder="1" applyAlignment="1" applyProtection="1">
      <alignment horizontal="center" vertical="center"/>
      <protection locked="0"/>
    </xf>
    <xf numFmtId="166" fontId="1" fillId="2" borderId="10" xfId="0" applyNumberFormat="1" applyFont="1" applyFill="1" applyBorder="1" applyAlignment="1" applyProtection="1">
      <alignment horizontal="left" vertical="top"/>
      <protection locked="0"/>
    </xf>
    <xf numFmtId="166" fontId="1" fillId="2" borderId="16" xfId="0" applyNumberFormat="1" applyFont="1" applyFill="1" applyBorder="1" applyAlignment="1" applyProtection="1">
      <alignment horizontal="center" vertical="top"/>
      <protection locked="0"/>
    </xf>
    <xf numFmtId="0" fontId="1" fillId="2" borderId="16" xfId="0" applyFont="1" applyFill="1" applyBorder="1" applyAlignment="1" applyProtection="1">
      <alignment horizontal="right" vertical="center"/>
      <protection locked="0"/>
    </xf>
    <xf numFmtId="0" fontId="1" fillId="2" borderId="19" xfId="0" applyFont="1" applyFill="1" applyBorder="1" applyAlignment="1" applyProtection="1">
      <alignment horizontal="left" vertical="top"/>
      <protection locked="0"/>
    </xf>
    <xf numFmtId="14" fontId="1" fillId="2" borderId="19" xfId="0" applyNumberFormat="1" applyFont="1" applyFill="1" applyBorder="1" applyAlignment="1" applyProtection="1">
      <alignment horizontal="center" vertical="center"/>
      <protection locked="0"/>
    </xf>
    <xf numFmtId="14" fontId="1" fillId="2" borderId="20" xfId="0" applyNumberFormat="1" applyFont="1" applyFill="1" applyBorder="1" applyAlignment="1" applyProtection="1">
      <alignment horizontal="left" vertical="top"/>
      <protection locked="0"/>
    </xf>
    <xf numFmtId="166" fontId="1" fillId="2" borderId="20" xfId="0" applyNumberFormat="1" applyFont="1" applyFill="1" applyBorder="1" applyAlignment="1" applyProtection="1">
      <alignment horizontal="center" vertical="center"/>
      <protection locked="0"/>
    </xf>
    <xf numFmtId="166" fontId="1" fillId="2" borderId="21" xfId="0" applyNumberFormat="1" applyFont="1" applyFill="1" applyBorder="1" applyAlignment="1" applyProtection="1">
      <alignment horizontal="left" vertical="top"/>
      <protection locked="0"/>
    </xf>
    <xf numFmtId="166" fontId="1" fillId="2" borderId="19" xfId="0" applyNumberFormat="1" applyFont="1" applyFill="1" applyBorder="1" applyAlignment="1" applyProtection="1">
      <alignment horizontal="center" vertical="top"/>
      <protection locked="0"/>
    </xf>
    <xf numFmtId="166" fontId="1" fillId="2" borderId="21" xfId="0" applyNumberFormat="1" applyFont="1" applyFill="1" applyBorder="1" applyAlignment="1" applyProtection="1">
      <alignment horizontal="center" vertical="top"/>
      <protection locked="0"/>
    </xf>
    <xf numFmtId="0" fontId="1" fillId="2" borderId="1" xfId="0" applyFont="1" applyFill="1" applyBorder="1" applyAlignment="1" applyProtection="1">
      <alignment horizontal="right" vertical="center"/>
      <protection locked="0"/>
    </xf>
    <xf numFmtId="14" fontId="1" fillId="2" borderId="9" xfId="0" applyNumberFormat="1" applyFont="1" applyFill="1" applyBorder="1" applyAlignment="1" applyProtection="1">
      <alignment horizontal="center" vertical="center"/>
      <protection locked="0"/>
    </xf>
    <xf numFmtId="14" fontId="1" fillId="2" borderId="9" xfId="0" applyNumberFormat="1" applyFont="1" applyFill="1" applyBorder="1" applyAlignment="1" applyProtection="1">
      <alignment horizontal="left" vertical="top"/>
      <protection locked="0"/>
    </xf>
    <xf numFmtId="166" fontId="1" fillId="2" borderId="5" xfId="0" applyNumberFormat="1" applyFont="1" applyFill="1" applyBorder="1" applyAlignment="1" applyProtection="1">
      <alignment horizontal="center" vertical="center"/>
      <protection locked="0"/>
    </xf>
    <xf numFmtId="166" fontId="1" fillId="2" borderId="5" xfId="0" applyNumberFormat="1" applyFont="1" applyFill="1" applyBorder="1" applyAlignment="1" applyProtection="1">
      <alignment horizontal="left" vertical="top"/>
      <protection locked="0"/>
    </xf>
    <xf numFmtId="0" fontId="0" fillId="7" borderId="3" xfId="0" applyFill="1" applyBorder="1" applyAlignment="1">
      <alignment horizontal="left" vertical="center"/>
    </xf>
    <xf numFmtId="0" fontId="0" fillId="7" borderId="3" xfId="0" applyFill="1" applyBorder="1" applyAlignment="1">
      <alignment horizontal="left" vertical="top"/>
    </xf>
    <xf numFmtId="0" fontId="0" fillId="7" borderId="3" xfId="0" applyFill="1" applyBorder="1" applyAlignment="1">
      <alignment horizontal="center" vertical="center"/>
    </xf>
    <xf numFmtId="0" fontId="0" fillId="7" borderId="11" xfId="0" applyFill="1" applyBorder="1" applyAlignment="1">
      <alignment horizontal="center" vertical="center"/>
    </xf>
    <xf numFmtId="0" fontId="0" fillId="7" borderId="11" xfId="0" applyFill="1" applyBorder="1" applyAlignment="1">
      <alignment horizontal="left" vertical="top"/>
    </xf>
    <xf numFmtId="0" fontId="0" fillId="7" borderId="4" xfId="0" applyFill="1" applyBorder="1" applyAlignment="1">
      <alignment horizontal="center" vertical="center"/>
    </xf>
    <xf numFmtId="0" fontId="0" fillId="7" borderId="4" xfId="0" applyFill="1" applyBorder="1" applyAlignment="1">
      <alignment horizontal="left" vertical="top"/>
    </xf>
    <xf numFmtId="0" fontId="1" fillId="2" borderId="1" xfId="0" applyFont="1" applyFill="1" applyBorder="1" applyAlignment="1" applyProtection="1">
      <alignment horizontal="right" vertical="center" wrapText="1"/>
      <protection locked="0"/>
    </xf>
    <xf numFmtId="0" fontId="1" fillId="7" borderId="14" xfId="0" applyFont="1" applyFill="1" applyBorder="1" applyAlignment="1">
      <alignment horizontal="left" vertical="center"/>
    </xf>
    <xf numFmtId="0" fontId="1" fillId="7" borderId="10" xfId="0" applyFont="1" applyFill="1" applyBorder="1" applyAlignment="1">
      <alignment horizontal="left" vertical="center"/>
    </xf>
    <xf numFmtId="173" fontId="1" fillId="2" borderId="19" xfId="1" applyNumberFormat="1" applyFont="1" applyFill="1" applyBorder="1" applyAlignment="1" applyProtection="1">
      <alignment horizontal="right" vertical="top"/>
    </xf>
    <xf numFmtId="173" fontId="1" fillId="2" borderId="21" xfId="1" applyNumberFormat="1" applyFont="1" applyFill="1" applyBorder="1" applyAlignment="1" applyProtection="1">
      <alignment horizontal="right" vertical="top"/>
    </xf>
    <xf numFmtId="0" fontId="22" fillId="6" borderId="16" xfId="0" applyFont="1" applyFill="1" applyBorder="1" applyAlignment="1">
      <alignment horizontal="left" vertical="center"/>
    </xf>
    <xf numFmtId="0" fontId="13" fillId="6" borderId="16" xfId="0" applyFont="1" applyFill="1" applyBorder="1" applyAlignment="1">
      <alignment horizontal="left" vertical="top"/>
    </xf>
    <xf numFmtId="0" fontId="0" fillId="7" borderId="7" xfId="0" applyFill="1" applyBorder="1" applyAlignment="1">
      <alignment horizontal="left" vertical="center"/>
    </xf>
    <xf numFmtId="0" fontId="0" fillId="7" borderId="7" xfId="0" applyFill="1" applyBorder="1" applyAlignment="1">
      <alignment horizontal="left" vertical="top"/>
    </xf>
    <xf numFmtId="0" fontId="0" fillId="7" borderId="7" xfId="0" applyFill="1" applyBorder="1" applyAlignment="1">
      <alignment horizontal="center" vertical="center"/>
    </xf>
    <xf numFmtId="0" fontId="0" fillId="7" borderId="8" xfId="0" applyFill="1" applyBorder="1" applyAlignment="1">
      <alignment horizontal="left" vertical="top"/>
    </xf>
    <xf numFmtId="0" fontId="0" fillId="7" borderId="25" xfId="0" applyFill="1" applyBorder="1" applyAlignment="1">
      <alignment horizontal="center" vertical="center"/>
    </xf>
    <xf numFmtId="0" fontId="0" fillId="7" borderId="43" xfId="0" applyFill="1" applyBorder="1" applyAlignment="1">
      <alignment horizontal="center" vertical="center"/>
    </xf>
    <xf numFmtId="0" fontId="1" fillId="4" borderId="31" xfId="0" applyFont="1" applyFill="1" applyBorder="1" applyAlignment="1">
      <alignment horizontal="center" vertical="center"/>
    </xf>
    <xf numFmtId="0" fontId="22" fillId="6" borderId="0" xfId="0" applyFont="1" applyFill="1" applyAlignment="1">
      <alignment horizontal="center" vertical="center"/>
    </xf>
    <xf numFmtId="0" fontId="0" fillId="7" borderId="8" xfId="0" applyFill="1" applyBorder="1" applyAlignment="1">
      <alignment horizontal="center" vertical="top"/>
    </xf>
    <xf numFmtId="0" fontId="0" fillId="7" borderId="6" xfId="0" applyFill="1" applyBorder="1" applyAlignment="1">
      <alignment horizontal="center" vertical="top"/>
    </xf>
    <xf numFmtId="0" fontId="0" fillId="7" borderId="32" xfId="0" applyFill="1" applyBorder="1" applyAlignment="1">
      <alignment horizontal="center" vertical="center"/>
    </xf>
    <xf numFmtId="0" fontId="0" fillId="7" borderId="23" xfId="0" applyFill="1" applyBorder="1" applyAlignment="1">
      <alignment horizontal="center" vertical="center"/>
    </xf>
    <xf numFmtId="0" fontId="0" fillId="7" borderId="48" xfId="0" applyFill="1" applyBorder="1" applyAlignment="1">
      <alignment horizontal="center" vertical="center"/>
    </xf>
    <xf numFmtId="0" fontId="1" fillId="7" borderId="9" xfId="0" applyFont="1" applyFill="1" applyBorder="1" applyAlignment="1">
      <alignment horizontal="left" vertical="center"/>
    </xf>
    <xf numFmtId="0" fontId="1" fillId="7" borderId="5" xfId="0" applyFont="1" applyFill="1" applyBorder="1" applyAlignment="1">
      <alignment horizontal="left" vertical="center"/>
    </xf>
    <xf numFmtId="0" fontId="1" fillId="7" borderId="10" xfId="0" applyFont="1" applyFill="1" applyBorder="1" applyAlignment="1">
      <alignment horizontal="right" vertical="center"/>
    </xf>
    <xf numFmtId="0" fontId="1" fillId="7" borderId="10" xfId="0" applyFont="1" applyFill="1" applyBorder="1" applyAlignment="1">
      <alignment horizontal="left" vertical="top"/>
    </xf>
    <xf numFmtId="3" fontId="1" fillId="2" borderId="2" xfId="0" applyNumberFormat="1" applyFont="1" applyFill="1" applyBorder="1" applyAlignment="1" applyProtection="1">
      <alignment horizontal="right" vertical="center"/>
      <protection locked="0"/>
    </xf>
    <xf numFmtId="164" fontId="1" fillId="2" borderId="36" xfId="1" applyFont="1" applyFill="1" applyBorder="1" applyAlignment="1" applyProtection="1">
      <alignment horizontal="left" vertical="center"/>
    </xf>
    <xf numFmtId="164" fontId="1" fillId="2" borderId="37" xfId="1" applyFont="1" applyFill="1" applyBorder="1" applyAlignment="1" applyProtection="1">
      <alignment horizontal="left" vertical="center"/>
    </xf>
    <xf numFmtId="0" fontId="1" fillId="7" borderId="20" xfId="0" applyFont="1" applyFill="1" applyBorder="1" applyAlignment="1">
      <alignment horizontal="right" vertical="center"/>
    </xf>
    <xf numFmtId="0" fontId="1" fillId="7" borderId="21" xfId="0" applyFont="1" applyFill="1" applyBorder="1" applyAlignment="1">
      <alignment horizontal="right" vertical="center"/>
    </xf>
    <xf numFmtId="0" fontId="1" fillId="4" borderId="19" xfId="0" applyFont="1" applyFill="1" applyBorder="1" applyAlignment="1" applyProtection="1">
      <alignment horizontal="left" vertical="top"/>
      <protection locked="0"/>
    </xf>
    <xf numFmtId="0" fontId="1" fillId="4" borderId="20" xfId="0" applyFont="1" applyFill="1" applyBorder="1" applyAlignment="1" applyProtection="1">
      <alignment horizontal="left" vertical="top"/>
      <protection locked="0"/>
    </xf>
    <xf numFmtId="0" fontId="1" fillId="4" borderId="21" xfId="0" applyFont="1" applyFill="1" applyBorder="1" applyAlignment="1" applyProtection="1">
      <alignment horizontal="left" vertical="top"/>
      <protection locked="0"/>
    </xf>
    <xf numFmtId="3" fontId="1" fillId="2" borderId="16" xfId="0" applyNumberFormat="1" applyFont="1" applyFill="1" applyBorder="1" applyAlignment="1" applyProtection="1">
      <alignment horizontal="right" vertical="center"/>
      <protection locked="0"/>
    </xf>
    <xf numFmtId="4" fontId="1" fillId="2" borderId="19" xfId="0" applyNumberFormat="1" applyFont="1" applyFill="1" applyBorder="1" applyAlignment="1" applyProtection="1">
      <alignment horizontal="left" vertical="center"/>
      <protection locked="0"/>
    </xf>
    <xf numFmtId="4" fontId="1" fillId="2" borderId="21" xfId="0" applyNumberFormat="1" applyFont="1" applyFill="1" applyBorder="1" applyAlignment="1" applyProtection="1">
      <alignment horizontal="left" vertical="center"/>
      <protection locked="0"/>
    </xf>
    <xf numFmtId="0" fontId="22" fillId="6" borderId="19" xfId="0" applyFont="1" applyFill="1" applyBorder="1" applyAlignment="1">
      <alignment horizontal="left" vertical="center"/>
    </xf>
    <xf numFmtId="0" fontId="22" fillId="6" borderId="20" xfId="0" applyFont="1" applyFill="1" applyBorder="1" applyAlignment="1">
      <alignment horizontal="left" vertical="center"/>
    </xf>
    <xf numFmtId="3" fontId="1" fillId="2" borderId="3" xfId="0" applyNumberFormat="1" applyFont="1" applyFill="1" applyBorder="1" applyAlignment="1" applyProtection="1">
      <alignment horizontal="right" vertical="center"/>
      <protection locked="0"/>
    </xf>
    <xf numFmtId="164" fontId="1" fillId="2" borderId="38" xfId="1" applyFont="1" applyFill="1" applyBorder="1" applyAlignment="1" applyProtection="1">
      <alignment horizontal="left" vertical="top"/>
    </xf>
    <xf numFmtId="164" fontId="1" fillId="2" borderId="39" xfId="1" applyFont="1" applyFill="1" applyBorder="1" applyAlignment="1" applyProtection="1">
      <alignment horizontal="left" vertical="top"/>
    </xf>
    <xf numFmtId="0" fontId="0" fillId="7" borderId="2" xfId="0" applyFill="1" applyBorder="1" applyAlignment="1">
      <alignment horizontal="left" vertical="center"/>
    </xf>
    <xf numFmtId="0" fontId="0" fillId="7" borderId="2" xfId="0" applyFill="1" applyBorder="1" applyAlignment="1">
      <alignment horizontal="left" vertical="top"/>
    </xf>
    <xf numFmtId="0" fontId="0" fillId="7" borderId="10" xfId="0" applyFill="1" applyBorder="1" applyAlignment="1">
      <alignment horizontal="left" vertical="center"/>
    </xf>
    <xf numFmtId="168" fontId="2" fillId="2" borderId="2" xfId="0" applyNumberFormat="1" applyFont="1" applyFill="1" applyBorder="1" applyAlignment="1">
      <alignment horizontal="right" vertical="center"/>
    </xf>
    <xf numFmtId="168" fontId="1" fillId="2" borderId="2" xfId="0" applyNumberFormat="1" applyFont="1" applyFill="1" applyBorder="1" applyAlignment="1">
      <alignment horizontal="left" vertical="top"/>
    </xf>
    <xf numFmtId="0" fontId="0" fillId="7" borderId="36" xfId="0" applyFill="1" applyBorder="1" applyAlignment="1">
      <alignment horizontal="left" vertical="center"/>
    </xf>
    <xf numFmtId="0" fontId="0" fillId="7" borderId="37" xfId="0" applyFill="1" applyBorder="1" applyAlignment="1">
      <alignment horizontal="left" vertical="center"/>
    </xf>
    <xf numFmtId="0" fontId="1" fillId="7" borderId="19" xfId="0" applyFont="1" applyFill="1" applyBorder="1" applyAlignment="1">
      <alignment horizontal="left" vertical="top"/>
    </xf>
    <xf numFmtId="0" fontId="1" fillId="7" borderId="20" xfId="0" applyFont="1" applyFill="1" applyBorder="1" applyAlignment="1">
      <alignment horizontal="left" vertical="top"/>
    </xf>
    <xf numFmtId="0" fontId="1" fillId="7" borderId="21" xfId="0" applyFont="1" applyFill="1" applyBorder="1" applyAlignment="1">
      <alignment horizontal="left" vertical="top"/>
    </xf>
    <xf numFmtId="3" fontId="1" fillId="2" borderId="9" xfId="0" applyNumberFormat="1" applyFont="1" applyFill="1" applyBorder="1" applyAlignment="1" applyProtection="1">
      <alignment horizontal="left" vertical="top"/>
      <protection locked="0"/>
    </xf>
    <xf numFmtId="3" fontId="1" fillId="2" borderId="13" xfId="0" applyNumberFormat="1" applyFont="1" applyFill="1" applyBorder="1" applyAlignment="1" applyProtection="1">
      <alignment horizontal="left" vertical="top"/>
      <protection locked="0"/>
    </xf>
    <xf numFmtId="166" fontId="1" fillId="2" borderId="1" xfId="0" applyNumberFormat="1" applyFont="1" applyFill="1" applyBorder="1" applyAlignment="1" applyProtection="1">
      <alignment horizontal="center" vertical="center"/>
      <protection locked="0"/>
    </xf>
    <xf numFmtId="166" fontId="1" fillId="2" borderId="1" xfId="0" applyNumberFormat="1" applyFont="1" applyFill="1" applyBorder="1" applyAlignment="1" applyProtection="1">
      <alignment horizontal="left" vertical="top"/>
      <protection locked="0"/>
    </xf>
    <xf numFmtId="165" fontId="1" fillId="2" borderId="1" xfId="0" applyNumberFormat="1" applyFont="1" applyFill="1" applyBorder="1" applyAlignment="1" applyProtection="1">
      <alignment horizontal="center" vertical="center"/>
      <protection locked="0"/>
    </xf>
    <xf numFmtId="165" fontId="1" fillId="2" borderId="1" xfId="0" applyNumberFormat="1" applyFont="1" applyFill="1" applyBorder="1" applyAlignment="1" applyProtection="1">
      <alignment horizontal="left" vertical="top"/>
      <protection locked="0"/>
    </xf>
    <xf numFmtId="3" fontId="1" fillId="2" borderId="1" xfId="0" applyNumberFormat="1" applyFont="1" applyFill="1" applyBorder="1" applyAlignment="1" applyProtection="1">
      <alignment horizontal="right" vertical="center"/>
      <protection locked="0"/>
    </xf>
    <xf numFmtId="3" fontId="1" fillId="2" borderId="1" xfId="0" applyNumberFormat="1" applyFont="1" applyFill="1" applyBorder="1" applyAlignment="1" applyProtection="1">
      <alignment horizontal="left" vertical="top"/>
      <protection locked="0"/>
    </xf>
    <xf numFmtId="166" fontId="1" fillId="2" borderId="9" xfId="0" applyNumberFormat="1" applyFont="1" applyFill="1" applyBorder="1" applyAlignment="1" applyProtection="1">
      <alignment horizontal="center" vertical="center"/>
      <protection locked="0"/>
    </xf>
    <xf numFmtId="166" fontId="1" fillId="2" borderId="13" xfId="0" applyNumberFormat="1" applyFont="1" applyFill="1" applyBorder="1" applyAlignment="1" applyProtection="1">
      <alignment horizontal="center" vertical="center"/>
      <protection locked="0"/>
    </xf>
    <xf numFmtId="165" fontId="1" fillId="2" borderId="9" xfId="0" applyNumberFormat="1" applyFont="1" applyFill="1" applyBorder="1" applyAlignment="1" applyProtection="1">
      <alignment horizontal="center" vertical="center"/>
      <protection locked="0"/>
    </xf>
    <xf numFmtId="165" fontId="1" fillId="2" borderId="13" xfId="0" applyNumberFormat="1" applyFont="1" applyFill="1" applyBorder="1" applyAlignment="1" applyProtection="1">
      <alignment horizontal="center" vertical="center"/>
      <protection locked="0"/>
    </xf>
    <xf numFmtId="0" fontId="1" fillId="2" borderId="9"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3" fontId="1" fillId="2" borderId="9" xfId="0" applyNumberFormat="1" applyFont="1" applyFill="1" applyBorder="1" applyAlignment="1" applyProtection="1">
      <alignment horizontal="right" vertical="center"/>
      <protection locked="0"/>
    </xf>
    <xf numFmtId="3" fontId="1" fillId="2" borderId="5" xfId="0" applyNumberFormat="1" applyFont="1" applyFill="1" applyBorder="1" applyAlignment="1" applyProtection="1">
      <alignment horizontal="right" vertical="center"/>
      <protection locked="0"/>
    </xf>
    <xf numFmtId="3" fontId="1" fillId="2" borderId="13" xfId="0" applyNumberFormat="1" applyFont="1" applyFill="1" applyBorder="1" applyAlignment="1" applyProtection="1">
      <alignment horizontal="right" vertical="center"/>
      <protection locked="0"/>
    </xf>
    <xf numFmtId="0" fontId="0" fillId="7" borderId="14" xfId="0" applyFill="1" applyBorder="1" applyAlignment="1">
      <alignment horizontal="center" vertical="center" wrapText="1"/>
    </xf>
    <xf numFmtId="0" fontId="0" fillId="7" borderId="15"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2" xfId="0" applyFill="1" applyBorder="1" applyAlignment="1">
      <alignment horizontal="center" vertical="center"/>
    </xf>
    <xf numFmtId="0" fontId="0" fillId="5" borderId="5" xfId="0" applyFill="1" applyBorder="1" applyAlignment="1" applyProtection="1">
      <alignment horizontal="left"/>
      <protection locked="0"/>
    </xf>
    <xf numFmtId="0" fontId="0" fillId="5" borderId="13" xfId="0" applyFill="1" applyBorder="1" applyAlignment="1" applyProtection="1">
      <alignment horizontal="left"/>
      <protection locked="0"/>
    </xf>
    <xf numFmtId="0" fontId="1" fillId="2" borderId="4" xfId="0" applyFont="1" applyFill="1" applyBorder="1" applyAlignment="1">
      <alignment horizontal="left" vertical="center"/>
    </xf>
    <xf numFmtId="0" fontId="1" fillId="3" borderId="4" xfId="0" applyFont="1" applyFill="1" applyBorder="1" applyAlignment="1">
      <alignment horizontal="left" vertical="top"/>
    </xf>
    <xf numFmtId="0" fontId="22" fillId="6" borderId="1" xfId="0" applyFont="1" applyFill="1" applyBorder="1" applyAlignment="1">
      <alignment horizontal="left" vertical="center"/>
    </xf>
    <xf numFmtId="0" fontId="13" fillId="6" borderId="1" xfId="0" applyFont="1" applyFill="1" applyBorder="1" applyAlignment="1">
      <alignment horizontal="left" vertical="top"/>
    </xf>
    <xf numFmtId="0" fontId="0" fillId="2" borderId="42" xfId="0" applyFill="1" applyBorder="1" applyAlignment="1" applyProtection="1">
      <alignment horizontal="left" vertical="center"/>
      <protection locked="0"/>
    </xf>
    <xf numFmtId="0" fontId="0" fillId="2" borderId="41"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4" borderId="20" xfId="0" applyFill="1" applyBorder="1" applyAlignment="1" applyProtection="1">
      <alignment horizontal="left" vertical="center"/>
      <protection locked="0"/>
    </xf>
    <xf numFmtId="0" fontId="14" fillId="7" borderId="13" xfId="0" applyFont="1" applyFill="1" applyBorder="1" applyAlignment="1">
      <alignment horizontal="left" vertical="center"/>
    </xf>
    <xf numFmtId="0" fontId="14" fillId="7" borderId="1" xfId="0" applyFont="1" applyFill="1" applyBorder="1" applyAlignment="1">
      <alignment horizontal="left" vertical="center"/>
    </xf>
    <xf numFmtId="166" fontId="14" fillId="2" borderId="1" xfId="0" applyNumberFormat="1" applyFont="1" applyFill="1" applyBorder="1" applyAlignment="1" applyProtection="1">
      <alignment horizontal="center" vertical="center"/>
      <protection locked="0"/>
    </xf>
    <xf numFmtId="20" fontId="14" fillId="4" borderId="9" xfId="0" applyNumberFormat="1" applyFont="1" applyFill="1" applyBorder="1" applyAlignment="1" applyProtection="1">
      <alignment horizontal="center" vertical="center"/>
      <protection locked="0"/>
    </xf>
    <xf numFmtId="0" fontId="14" fillId="4" borderId="35" xfId="0" applyFont="1" applyFill="1" applyBorder="1" applyAlignment="1" applyProtection="1">
      <alignment horizontal="center" vertical="center"/>
      <protection locked="0"/>
    </xf>
    <xf numFmtId="0" fontId="22" fillId="6" borderId="40" xfId="0" applyFont="1" applyFill="1" applyBorder="1" applyAlignment="1">
      <alignment horizontal="left" vertical="center"/>
    </xf>
    <xf numFmtId="0" fontId="18" fillId="0" borderId="0" xfId="0" applyFont="1" applyAlignment="1">
      <alignment horizontal="left" vertical="center" wrapText="1"/>
    </xf>
    <xf numFmtId="0" fontId="19" fillId="0" borderId="0" xfId="0" applyFont="1" applyAlignment="1">
      <alignment horizontal="right" vertical="top"/>
    </xf>
    <xf numFmtId="0" fontId="20" fillId="0" borderId="0" xfId="0" applyFont="1" applyAlignment="1">
      <alignment horizontal="left" vertical="center" wrapText="1"/>
    </xf>
    <xf numFmtId="0" fontId="1" fillId="2" borderId="4" xfId="0" applyFont="1" applyFill="1" applyBorder="1" applyAlignment="1">
      <alignment horizontal="left" vertical="center" wrapText="1"/>
    </xf>
    <xf numFmtId="0" fontId="1" fillId="3" borderId="0" xfId="0" applyFont="1" applyFill="1" applyAlignment="1">
      <alignment horizontal="left" vertical="top"/>
    </xf>
    <xf numFmtId="0" fontId="21" fillId="6" borderId="16" xfId="0" applyFont="1" applyFill="1" applyBorder="1" applyAlignment="1">
      <alignment horizontal="left" vertical="center" wrapText="1"/>
    </xf>
    <xf numFmtId="0" fontId="21" fillId="6" borderId="16" xfId="0" applyFont="1" applyFill="1" applyBorder="1" applyAlignment="1">
      <alignment horizontal="left" vertical="top"/>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1" fillId="7" borderId="25" xfId="0" applyFont="1" applyFill="1" applyBorder="1" applyAlignment="1">
      <alignment horizontal="left" vertical="center"/>
    </xf>
    <xf numFmtId="0" fontId="1" fillId="7" borderId="26" xfId="0" applyFont="1" applyFill="1" applyBorder="1" applyAlignment="1">
      <alignment horizontal="left" vertical="top"/>
    </xf>
    <xf numFmtId="0" fontId="1" fillId="7" borderId="27" xfId="0" applyFont="1" applyFill="1" applyBorder="1" applyAlignment="1">
      <alignment horizontal="left" vertical="top"/>
    </xf>
  </cellXfs>
  <cellStyles count="2">
    <cellStyle name="Comma" xfId="1" builtinId="3"/>
    <cellStyle name="Normal" xfId="0" builtinId="0"/>
  </cellStyles>
  <dxfs count="0"/>
  <tableStyles count="0" defaultTableStyle="TableStyleMedium9" defaultPivotStyle="PivotStyleLight16"/>
  <colors>
    <mruColors>
      <color rgb="FFB9C1C7"/>
      <color rgb="FF212529"/>
      <color rgb="FF93ECCE"/>
      <color rgb="FFD8FAEF"/>
      <color rgb="FFD9DADA"/>
      <color rgb="FF003B5C"/>
      <color rgb="FFDD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142873</xdr:rowOff>
    </xdr:from>
    <xdr:to>
      <xdr:col>6</xdr:col>
      <xdr:colOff>485775</xdr:colOff>
      <xdr:row>27</xdr:row>
      <xdr:rowOff>152400</xdr:rowOff>
    </xdr:to>
    <xdr:sp macro="" textlink="">
      <xdr:nvSpPr>
        <xdr:cNvPr id="2" name="TekstSylinder 1">
          <a:extLst>
            <a:ext uri="{FF2B5EF4-FFF2-40B4-BE49-F238E27FC236}">
              <a16:creationId xmlns:a16="http://schemas.microsoft.com/office/drawing/2014/main" id="{00000000-0008-0000-0800-000002000000}"/>
            </a:ext>
          </a:extLst>
        </xdr:cNvPr>
        <xdr:cNvSpPr txBox="1"/>
      </xdr:nvSpPr>
      <xdr:spPr>
        <a:xfrm>
          <a:off x="19050" y="2133598"/>
          <a:ext cx="5038725" cy="2905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t>Sette</a:t>
          </a:r>
          <a:r>
            <a:rPr lang="nb-NO" sz="1100" b="1" baseline="0"/>
            <a:t> inn rader</a:t>
          </a:r>
        </a:p>
        <a:p>
          <a:endParaRPr lang="nb-NO" sz="1100" b="1" baseline="0"/>
        </a:p>
        <a:p>
          <a:r>
            <a:rPr lang="nb-NO" sz="1100" b="0" baseline="0"/>
            <a:t>På enkelte skjema vil det være ønskelig å legge til flere rader enn det som i utgangspunktet er i skjemaet, og at den nye raden får samme celle-inndeling som raden under. Dette kan gjøres på følgende måte:</a:t>
          </a:r>
        </a:p>
        <a:p>
          <a:endParaRPr lang="nb-NO" sz="1100" b="0" baseline="0"/>
        </a:p>
        <a:p>
          <a:r>
            <a:rPr lang="nb-NO" sz="1100" b="0" baseline="0"/>
            <a:t>Hvis du vil sette inn en rad, merker du raden eller en celle i raden over stedet der du vil sette inn den nye raden. Hvis du for eksempel vil sette inn en ny rad over rad 10, kan du høyreklikke på radnummeret, slik at raden blir merkert, og deretter velge </a:t>
          </a:r>
          <a:r>
            <a:rPr lang="nb-NO" sz="1100" b="1" baseline="0"/>
            <a:t>Sett inn</a:t>
          </a:r>
          <a:r>
            <a:rPr lang="nb-NO" sz="1100" b="0" baseline="0"/>
            <a:t>. </a:t>
          </a:r>
        </a:p>
        <a:p>
          <a:endParaRPr lang="nb-NO" sz="1100" b="0" baseline="0"/>
        </a:p>
        <a:p>
          <a:r>
            <a:rPr lang="nb-NO" sz="1100" b="0" baseline="0"/>
            <a:t>Hvis  en eller flere av cellene i en rad som kopieres er sammenslått av flere celler, vil tilsvarende celler splittes opp i den nye raden. For å få samme formattering  i cellene på de nye linjene, kan cellen i den opprinnelige raden kopieres ved å høyreklikke på cellen, og velge </a:t>
          </a:r>
          <a:r>
            <a:rPr lang="nb-NO" sz="1100" b="1" baseline="0"/>
            <a:t>Kopier</a:t>
          </a:r>
          <a:r>
            <a:rPr lang="nb-NO" sz="1100" b="0" baseline="0"/>
            <a:t>, og deretter  velge </a:t>
          </a:r>
          <a:r>
            <a:rPr lang="nb-NO" sz="1100" b="1" baseline="0"/>
            <a:t>Lim inn</a:t>
          </a:r>
          <a:r>
            <a:rPr lang="nb-NO" sz="1100" b="0" baseline="0"/>
            <a:t> i tilsvarende celle i den nye raden. Alternativt kan hele raden kopieres på samme måte, ved å markere hele raden.</a:t>
          </a:r>
          <a:endParaRPr lang="nb-NO" sz="1100" b="1" baseline="0"/>
        </a:p>
      </xdr:txBody>
    </xdr:sp>
    <xdr:clientData/>
  </xdr:twoCellAnchor>
  <xdr:twoCellAnchor>
    <xdr:from>
      <xdr:col>0</xdr:col>
      <xdr:colOff>38100</xdr:colOff>
      <xdr:row>3</xdr:row>
      <xdr:rowOff>0</xdr:rowOff>
    </xdr:from>
    <xdr:to>
      <xdr:col>6</xdr:col>
      <xdr:colOff>428625</xdr:colOff>
      <xdr:row>10</xdr:row>
      <xdr:rowOff>171450</xdr:rowOff>
    </xdr:to>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38100" y="533400"/>
          <a:ext cx="4962525"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100" b="1">
              <a:solidFill>
                <a:schemeClr val="dk1"/>
              </a:solidFill>
              <a:latin typeface="+mn-lt"/>
              <a:ea typeface="+mn-ea"/>
              <a:cs typeface="+mn-cs"/>
            </a:rPr>
            <a:t>Oppheve arkbeskyttlse</a:t>
          </a:r>
        </a:p>
        <a:p>
          <a:endParaRPr lang="nb-NO" sz="1100">
            <a:solidFill>
              <a:schemeClr val="dk1"/>
            </a:solidFill>
            <a:latin typeface="+mn-lt"/>
            <a:ea typeface="+mn-ea"/>
            <a:cs typeface="+mn-cs"/>
          </a:endParaRPr>
        </a:p>
        <a:p>
          <a:r>
            <a:rPr lang="nb-NO" sz="1100">
              <a:solidFill>
                <a:schemeClr val="dk1"/>
              </a:solidFill>
              <a:latin typeface="+mn-lt"/>
              <a:ea typeface="+mn-ea"/>
              <a:cs typeface="+mn-cs"/>
            </a:rPr>
            <a:t>Arkbeskyttelsen er slått på i skjemaet. Dette er gjort for at en ikke skal kunne endr e celler med formler i. Arkbeskyttelsen kan slås av i Excel. </a:t>
          </a:r>
          <a:br>
            <a:rPr lang="nb-NO" sz="1100">
              <a:solidFill>
                <a:schemeClr val="dk1"/>
              </a:solidFill>
              <a:latin typeface="+mn-lt"/>
              <a:ea typeface="+mn-ea"/>
              <a:cs typeface="+mn-cs"/>
            </a:rPr>
          </a:br>
          <a:r>
            <a:rPr lang="nb-NO" sz="1100">
              <a:solidFill>
                <a:schemeClr val="dk1"/>
              </a:solidFill>
              <a:latin typeface="+mn-lt"/>
              <a:ea typeface="+mn-ea"/>
              <a:cs typeface="+mn-cs"/>
            </a:rPr>
            <a:t>I Excel 2007 gjøres dette i kategorien </a:t>
          </a:r>
          <a:r>
            <a:rPr lang="nb-NO" sz="1100" b="1">
              <a:solidFill>
                <a:schemeClr val="dk1"/>
              </a:solidFill>
              <a:latin typeface="+mn-lt"/>
              <a:ea typeface="+mn-ea"/>
              <a:cs typeface="+mn-cs"/>
            </a:rPr>
            <a:t>Se gjennom </a:t>
          </a:r>
          <a:r>
            <a:rPr lang="nb-NO" sz="1100">
              <a:solidFill>
                <a:schemeClr val="dk1"/>
              </a:solidFill>
              <a:latin typeface="+mn-lt"/>
              <a:ea typeface="+mn-ea"/>
              <a:cs typeface="+mn-cs"/>
            </a:rPr>
            <a:t>ved å klikke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r>
            <a:rPr lang="nb-NO" sz="1100">
              <a:solidFill>
                <a:schemeClr val="dk1"/>
              </a:solidFill>
              <a:latin typeface="+mn-lt"/>
              <a:ea typeface="+mn-ea"/>
              <a:cs typeface="+mn-cs"/>
            </a:rPr>
            <a:t>I Excel 2003 gjøres dette ved å velge </a:t>
          </a:r>
          <a:r>
            <a:rPr lang="nb-NO" sz="1100" b="1">
              <a:solidFill>
                <a:schemeClr val="dk1"/>
              </a:solidFill>
              <a:latin typeface="+mn-lt"/>
              <a:ea typeface="+mn-ea"/>
              <a:cs typeface="+mn-cs"/>
            </a:rPr>
            <a:t>Verktøy </a:t>
          </a:r>
          <a:r>
            <a:rPr lang="nb-NO" sz="1100">
              <a:solidFill>
                <a:schemeClr val="dk1"/>
              </a:solidFill>
              <a:latin typeface="+mn-lt"/>
              <a:ea typeface="+mn-ea"/>
              <a:cs typeface="+mn-cs"/>
            </a:rPr>
            <a:t>- </a:t>
          </a:r>
          <a:r>
            <a:rPr lang="nb-NO" sz="1100" b="1">
              <a:solidFill>
                <a:schemeClr val="dk1"/>
              </a:solidFill>
              <a:latin typeface="+mn-lt"/>
              <a:ea typeface="+mn-ea"/>
              <a:cs typeface="+mn-cs"/>
            </a:rPr>
            <a:t>Beskyttelse</a:t>
          </a:r>
          <a:r>
            <a:rPr lang="nb-NO" sz="1100">
              <a:solidFill>
                <a:schemeClr val="dk1"/>
              </a:solidFill>
              <a:latin typeface="+mn-lt"/>
              <a:ea typeface="+mn-ea"/>
              <a:cs typeface="+mn-cs"/>
            </a:rPr>
            <a:t> - </a:t>
          </a:r>
          <a:r>
            <a:rPr lang="nb-NO" sz="1100" b="1">
              <a:solidFill>
                <a:schemeClr val="dk1"/>
              </a:solidFill>
              <a:latin typeface="+mn-lt"/>
              <a:ea typeface="+mn-ea"/>
              <a:cs typeface="+mn-cs"/>
            </a:rPr>
            <a:t>Opphev arkbeskyttelse</a:t>
          </a:r>
          <a:r>
            <a:rPr lang="nb-NO" sz="1100">
              <a:solidFill>
                <a:schemeClr val="dk1"/>
              </a:solidFill>
              <a:latin typeface="+mn-lt"/>
              <a:ea typeface="+mn-ea"/>
              <a:cs typeface="+mn-cs"/>
            </a:rPr>
            <a:t>.</a:t>
          </a:r>
        </a:p>
        <a:p>
          <a:endParaRPr lang="nb-NO" sz="1100" b="1"/>
        </a:p>
        <a:p>
          <a:endParaRPr lang="nb-NO"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49083-8FBB-42CD-8159-27CC2D28847D}">
  <sheetPr>
    <pageSetUpPr fitToPage="1"/>
  </sheetPr>
  <dimension ref="A1:AE82"/>
  <sheetViews>
    <sheetView showGridLines="0" tabSelected="1" workbookViewId="0">
      <selection activeCell="E5" sqref="E5:J5"/>
    </sheetView>
  </sheetViews>
  <sheetFormatPr defaultColWidth="9.1796875" defaultRowHeight="14.5" x14ac:dyDescent="0.35"/>
  <cols>
    <col min="1" max="1" width="3.453125" style="96" customWidth="1"/>
    <col min="2" max="2" width="9.1796875" style="96"/>
    <col min="3" max="3" width="8.81640625" style="96" customWidth="1"/>
    <col min="4" max="4" width="5.7265625" style="96" customWidth="1"/>
    <col min="5" max="5" width="9.453125" style="96" customWidth="1"/>
    <col min="6" max="6" width="5.54296875" style="96" customWidth="1"/>
    <col min="7" max="7" width="12" style="96" customWidth="1"/>
    <col min="8" max="8" width="12.54296875" style="96" customWidth="1"/>
    <col min="9" max="9" width="6.7265625" style="96" customWidth="1"/>
    <col min="10" max="10" width="6.453125" style="96" customWidth="1"/>
    <col min="11" max="11" width="11" style="96" customWidth="1"/>
    <col min="12" max="12" width="9.81640625" style="96" customWidth="1"/>
    <col min="13" max="13" width="4.1796875" style="96" customWidth="1"/>
    <col min="14" max="14" width="9.1796875" style="96"/>
    <col min="15" max="15" width="3.81640625" style="96" customWidth="1"/>
    <col min="16" max="16" width="4.453125" style="96" customWidth="1"/>
    <col min="17" max="17" width="5.7265625" style="96" customWidth="1"/>
    <col min="18" max="18" width="3.54296875" style="96" customWidth="1"/>
    <col min="19" max="19" width="10.26953125" style="96" customWidth="1"/>
    <col min="20" max="20" width="12.81640625" style="96" customWidth="1"/>
    <col min="21" max="21" width="19.26953125" style="93" customWidth="1"/>
    <col min="22" max="22" width="16.1796875" style="93" customWidth="1"/>
    <col min="23" max="23" width="9.1796875" style="93"/>
    <col min="24" max="24" width="20.54296875" style="93" bestFit="1" customWidth="1"/>
    <col min="25" max="31" width="9.1796875" style="93"/>
    <col min="32" max="16384" width="9.1796875" style="96"/>
  </cols>
  <sheetData>
    <row r="1" spans="1:31" s="110" customFormat="1" ht="45" customHeight="1" x14ac:dyDescent="0.25">
      <c r="A1" s="258" t="s">
        <v>101</v>
      </c>
      <c r="B1" s="258"/>
      <c r="C1" s="258"/>
      <c r="D1" s="258"/>
      <c r="E1" s="258"/>
      <c r="F1" s="258"/>
      <c r="G1" s="258"/>
      <c r="H1" s="258"/>
      <c r="I1" s="258"/>
      <c r="J1" s="258"/>
      <c r="K1" s="258"/>
      <c r="L1" s="258"/>
      <c r="M1" s="258"/>
      <c r="N1" s="258"/>
      <c r="O1" s="258"/>
      <c r="P1" s="258"/>
      <c r="Q1" s="258"/>
      <c r="R1" s="94"/>
      <c r="S1" s="259">
        <v>2025</v>
      </c>
      <c r="T1" s="259"/>
      <c r="U1" s="109"/>
      <c r="V1" s="109"/>
      <c r="W1" s="109"/>
      <c r="X1" s="109"/>
      <c r="Y1" s="109"/>
      <c r="Z1" s="109"/>
      <c r="AA1" s="109"/>
      <c r="AB1" s="145"/>
      <c r="AC1" s="145"/>
      <c r="AD1" s="109"/>
      <c r="AE1" s="109"/>
    </row>
    <row r="2" spans="1:31" ht="21" customHeight="1" x14ac:dyDescent="0.35">
      <c r="A2" s="260" t="s">
        <v>103</v>
      </c>
      <c r="B2" s="260"/>
      <c r="C2" s="260"/>
      <c r="D2" s="260"/>
      <c r="E2" s="260"/>
      <c r="F2" s="260"/>
      <c r="G2" s="260"/>
      <c r="H2" s="260"/>
      <c r="I2" s="260"/>
      <c r="J2" s="260"/>
      <c r="K2" s="260"/>
      <c r="L2" s="260"/>
      <c r="M2" s="260"/>
      <c r="N2" s="260"/>
      <c r="O2" s="260"/>
      <c r="P2" s="260"/>
      <c r="Q2" s="260"/>
      <c r="R2" s="260"/>
      <c r="S2" s="260"/>
      <c r="T2" s="260"/>
      <c r="AB2" s="95"/>
      <c r="AC2" s="95"/>
    </row>
    <row r="3" spans="1:31" ht="10.5" customHeight="1" x14ac:dyDescent="0.35">
      <c r="A3" s="261"/>
      <c r="B3" s="178"/>
      <c r="C3" s="178"/>
      <c r="D3" s="178"/>
      <c r="E3" s="178"/>
      <c r="F3" s="178"/>
      <c r="G3" s="178"/>
      <c r="H3" s="178"/>
      <c r="I3" s="178"/>
      <c r="J3" s="178"/>
      <c r="K3" s="178"/>
      <c r="L3" s="178"/>
      <c r="M3" s="178"/>
      <c r="N3" s="178"/>
      <c r="O3" s="178"/>
      <c r="P3" s="178"/>
      <c r="Q3" s="178"/>
      <c r="R3" s="178"/>
      <c r="S3" s="178"/>
      <c r="T3" s="178"/>
      <c r="U3" s="97">
        <v>0.99998842592592585</v>
      </c>
      <c r="V3" s="98"/>
      <c r="AB3" s="95"/>
      <c r="AC3" s="95"/>
    </row>
    <row r="4" spans="1:31" ht="16.5" customHeight="1" x14ac:dyDescent="0.35">
      <c r="A4" s="262" t="s">
        <v>84</v>
      </c>
      <c r="B4" s="263"/>
      <c r="C4" s="263"/>
      <c r="D4" s="263"/>
      <c r="E4" s="263"/>
      <c r="F4" s="263"/>
      <c r="G4" s="263"/>
      <c r="H4" s="263"/>
      <c r="I4" s="263"/>
      <c r="J4" s="263"/>
      <c r="K4" s="263"/>
      <c r="L4" s="263"/>
      <c r="M4" s="263"/>
      <c r="N4" s="263"/>
      <c r="O4" s="263"/>
      <c r="P4" s="263"/>
      <c r="Q4" s="263"/>
      <c r="R4" s="263"/>
      <c r="S4" s="263"/>
      <c r="T4" s="263"/>
      <c r="U4" s="97"/>
      <c r="V4" s="98"/>
      <c r="AB4" s="95"/>
      <c r="AC4" s="95"/>
    </row>
    <row r="5" spans="1:31" ht="16.75" customHeight="1" x14ac:dyDescent="0.35">
      <c r="A5" s="173" t="s">
        <v>60</v>
      </c>
      <c r="B5" s="173"/>
      <c r="C5" s="173"/>
      <c r="D5" s="173"/>
      <c r="E5" s="175"/>
      <c r="F5" s="175"/>
      <c r="G5" s="175"/>
      <c r="H5" s="175"/>
      <c r="I5" s="175"/>
      <c r="J5" s="175"/>
      <c r="K5" s="254" t="s">
        <v>30</v>
      </c>
      <c r="L5" s="254"/>
      <c r="M5" s="255"/>
      <c r="N5" s="255"/>
      <c r="O5" s="255"/>
      <c r="P5" s="255"/>
      <c r="Q5" s="142" t="s">
        <v>0</v>
      </c>
      <c r="R5" s="256"/>
      <c r="S5" s="257"/>
      <c r="T5" s="143" t="s">
        <v>79</v>
      </c>
      <c r="U5" s="93" t="s">
        <v>80</v>
      </c>
      <c r="V5" s="93">
        <v>678</v>
      </c>
      <c r="W5" s="93" t="s">
        <v>99</v>
      </c>
      <c r="AB5" s="95"/>
      <c r="AC5" s="95"/>
    </row>
    <row r="6" spans="1:31" ht="16.75" customHeight="1" x14ac:dyDescent="0.35">
      <c r="A6" s="173" t="s">
        <v>57</v>
      </c>
      <c r="B6" s="173"/>
      <c r="C6" s="173"/>
      <c r="D6" s="173"/>
      <c r="E6" s="164"/>
      <c r="F6" s="164"/>
      <c r="G6" s="164"/>
      <c r="H6" s="164"/>
      <c r="I6" s="164"/>
      <c r="J6" s="164"/>
      <c r="K6" s="254" t="s">
        <v>53</v>
      </c>
      <c r="L6" s="254"/>
      <c r="M6" s="255"/>
      <c r="N6" s="255"/>
      <c r="O6" s="255"/>
      <c r="P6" s="255"/>
      <c r="Q6" s="142" t="s">
        <v>0</v>
      </c>
      <c r="R6" s="256"/>
      <c r="S6" s="257"/>
      <c r="T6" s="144">
        <f>IF(OR(U6&lt;0,Z8&lt;0),0,+Z8+U6)</f>
        <v>0</v>
      </c>
      <c r="U6" s="99">
        <f>+V12</f>
        <v>0</v>
      </c>
      <c r="W6" s="91" t="s">
        <v>76</v>
      </c>
      <c r="X6" s="100" t="s">
        <v>77</v>
      </c>
      <c r="Y6" s="91" t="s">
        <v>78</v>
      </c>
      <c r="Z6" s="92"/>
      <c r="AB6" s="95"/>
      <c r="AC6" s="95"/>
    </row>
    <row r="7" spans="1:31" ht="16.75" customHeight="1" x14ac:dyDescent="0.35">
      <c r="A7" s="179" t="s">
        <v>85</v>
      </c>
      <c r="B7" s="179"/>
      <c r="C7" s="179"/>
      <c r="D7" s="179"/>
      <c r="E7" s="179"/>
      <c r="F7" s="179"/>
      <c r="G7" s="179"/>
      <c r="H7" s="179"/>
      <c r="I7" s="179"/>
      <c r="J7" s="179"/>
      <c r="K7" s="179"/>
      <c r="L7" s="179"/>
      <c r="M7" s="179"/>
      <c r="N7" s="179"/>
      <c r="O7" s="179"/>
      <c r="P7" s="179"/>
      <c r="Q7" s="179"/>
      <c r="R7" s="179"/>
      <c r="S7" s="179"/>
      <c r="T7" s="179"/>
      <c r="U7" s="99"/>
      <c r="W7" s="91"/>
      <c r="X7" s="100"/>
      <c r="Y7" s="91"/>
      <c r="Z7" s="92"/>
      <c r="AB7" s="95"/>
      <c r="AC7" s="95"/>
    </row>
    <row r="8" spans="1:31" ht="16.75" customHeight="1" x14ac:dyDescent="0.35">
      <c r="A8" s="173" t="s">
        <v>48</v>
      </c>
      <c r="B8" s="173"/>
      <c r="C8" s="173"/>
      <c r="D8" s="173"/>
      <c r="E8" s="175"/>
      <c r="F8" s="175"/>
      <c r="G8" s="175"/>
      <c r="H8" s="175"/>
      <c r="I8" s="175"/>
      <c r="J8" s="175"/>
      <c r="K8" s="173" t="s">
        <v>47</v>
      </c>
      <c r="L8" s="173"/>
      <c r="M8" s="164"/>
      <c r="N8" s="164"/>
      <c r="O8" s="164"/>
      <c r="P8" s="164"/>
      <c r="Q8" s="164"/>
      <c r="R8" s="164"/>
      <c r="S8" s="164"/>
      <c r="T8" s="164"/>
      <c r="U8" s="101">
        <f>+W12+X12</f>
        <v>0</v>
      </c>
      <c r="W8" s="99">
        <f>IF(U8&lt;6,1,0)</f>
        <v>1</v>
      </c>
      <c r="X8" s="99">
        <f>IF(U8&lt;=12,IF(U8&gt;=6,1,0),0)</f>
        <v>0</v>
      </c>
      <c r="Y8" s="99">
        <f>IF(U8&gt;12,1,0)</f>
        <v>0</v>
      </c>
      <c r="Z8" s="92">
        <f>+X8+Y8</f>
        <v>0</v>
      </c>
      <c r="AB8" s="95"/>
      <c r="AC8" s="95"/>
    </row>
    <row r="9" spans="1:31" ht="16.75" customHeight="1" x14ac:dyDescent="0.35">
      <c r="A9" s="173" t="s">
        <v>71</v>
      </c>
      <c r="B9" s="173"/>
      <c r="C9" s="173"/>
      <c r="D9" s="173"/>
      <c r="E9" s="175"/>
      <c r="F9" s="175"/>
      <c r="G9" s="175"/>
      <c r="H9" s="175"/>
      <c r="I9" s="175"/>
      <c r="J9" s="175"/>
      <c r="K9" s="173" t="s">
        <v>6</v>
      </c>
      <c r="L9" s="173"/>
      <c r="M9" s="164"/>
      <c r="N9" s="164"/>
      <c r="O9" s="164"/>
      <c r="P9" s="164"/>
      <c r="Q9" s="164"/>
      <c r="R9" s="164"/>
      <c r="S9" s="164"/>
      <c r="T9" s="164"/>
      <c r="U9" s="102">
        <f>+M5+R5</f>
        <v>0</v>
      </c>
      <c r="AB9" s="95"/>
      <c r="AC9" s="95"/>
    </row>
    <row r="10" spans="1:31" ht="17.25" customHeight="1" x14ac:dyDescent="0.35">
      <c r="A10" s="173" t="s">
        <v>59</v>
      </c>
      <c r="B10" s="173"/>
      <c r="C10" s="173"/>
      <c r="D10" s="173"/>
      <c r="E10" s="250"/>
      <c r="F10" s="250"/>
      <c r="G10" s="250"/>
      <c r="H10" s="250"/>
      <c r="I10" s="250"/>
      <c r="J10" s="250"/>
      <c r="K10" s="250"/>
      <c r="L10" s="250"/>
      <c r="M10" s="250"/>
      <c r="N10" s="250"/>
      <c r="O10" s="250"/>
      <c r="P10" s="250"/>
      <c r="Q10" s="250"/>
      <c r="R10" s="250"/>
      <c r="S10" s="250"/>
      <c r="T10" s="250"/>
      <c r="U10" s="102">
        <f>+M6+R6</f>
        <v>0</v>
      </c>
      <c r="V10" s="102">
        <f>+U10-U9</f>
        <v>0</v>
      </c>
      <c r="AB10" s="95"/>
      <c r="AC10" s="95"/>
    </row>
    <row r="11" spans="1:31" ht="16.5" customHeight="1" x14ac:dyDescent="0.35">
      <c r="A11" s="173" t="s">
        <v>81</v>
      </c>
      <c r="B11" s="173"/>
      <c r="C11" s="173"/>
      <c r="D11" s="173"/>
      <c r="E11" s="250"/>
      <c r="F11" s="250"/>
      <c r="G11" s="250"/>
      <c r="H11" s="250"/>
      <c r="I11" s="250"/>
      <c r="J11" s="250"/>
      <c r="K11" s="250"/>
      <c r="L11" s="250"/>
      <c r="M11" s="250"/>
      <c r="N11" s="250"/>
      <c r="O11" s="250"/>
      <c r="P11" s="250"/>
      <c r="Q11" s="250"/>
      <c r="R11" s="250"/>
      <c r="S11" s="250"/>
      <c r="T11" s="250"/>
      <c r="V11" s="103">
        <f>+V10</f>
        <v>0</v>
      </c>
      <c r="AB11" s="95"/>
      <c r="AC11" s="95"/>
    </row>
    <row r="12" spans="1:31" ht="10.5" customHeight="1" x14ac:dyDescent="0.35">
      <c r="A12" s="177"/>
      <c r="B12" s="178"/>
      <c r="C12" s="178"/>
      <c r="D12" s="178"/>
      <c r="E12" s="178"/>
      <c r="F12" s="178"/>
      <c r="G12" s="178"/>
      <c r="H12" s="178"/>
      <c r="I12" s="178"/>
      <c r="J12" s="178"/>
      <c r="K12" s="178"/>
      <c r="L12" s="178"/>
      <c r="M12" s="178"/>
      <c r="N12" s="178"/>
      <c r="O12" s="178"/>
      <c r="P12" s="178"/>
      <c r="Q12" s="178"/>
      <c r="R12" s="178"/>
      <c r="S12" s="178"/>
      <c r="T12" s="178"/>
      <c r="U12" s="93">
        <f>IF(OR(R5&lt;=0,R6&lt;=0),0,MINUTE(V10))</f>
        <v>0</v>
      </c>
      <c r="V12" s="93">
        <f>IF(V11&lt;0,0,DAY(V11))</f>
        <v>0</v>
      </c>
      <c r="W12" s="104">
        <f>IF(V10&lt;0,0,HOUR(V11))</f>
        <v>0</v>
      </c>
      <c r="X12" s="105">
        <f>+U12/60</f>
        <v>0</v>
      </c>
      <c r="AB12" s="95"/>
      <c r="AC12" s="95"/>
    </row>
    <row r="13" spans="1:31" ht="17.25" customHeight="1" x14ac:dyDescent="0.35">
      <c r="A13" s="251" t="s">
        <v>50</v>
      </c>
      <c r="B13" s="252"/>
      <c r="C13" s="252"/>
      <c r="D13" s="252"/>
      <c r="E13" s="252"/>
      <c r="F13" s="252"/>
      <c r="G13" s="252"/>
      <c r="H13" s="252"/>
      <c r="I13" s="252"/>
      <c r="J13" s="252"/>
      <c r="K13" s="252"/>
      <c r="L13" s="252"/>
      <c r="M13" s="252"/>
      <c r="N13" s="252"/>
      <c r="O13" s="252"/>
      <c r="P13" s="252"/>
      <c r="Q13" s="252"/>
      <c r="R13" s="252"/>
      <c r="S13" s="252"/>
      <c r="T13" s="253"/>
      <c r="AB13" s="95"/>
      <c r="AC13" s="95"/>
    </row>
    <row r="14" spans="1:31" ht="15.25" customHeight="1" x14ac:dyDescent="0.35">
      <c r="A14" s="249" t="s">
        <v>42</v>
      </c>
      <c r="B14" s="172"/>
      <c r="C14" s="249" t="s">
        <v>26</v>
      </c>
      <c r="D14" s="172"/>
      <c r="E14" s="170"/>
      <c r="F14" s="171"/>
      <c r="G14" s="172"/>
      <c r="H14" s="170" t="s">
        <v>25</v>
      </c>
      <c r="I14" s="171"/>
      <c r="J14" s="172"/>
      <c r="K14" s="141" t="s">
        <v>42</v>
      </c>
      <c r="L14" s="249" t="s">
        <v>55</v>
      </c>
      <c r="M14" s="171"/>
      <c r="N14" s="172"/>
      <c r="O14" s="249" t="s">
        <v>44</v>
      </c>
      <c r="P14" s="171"/>
      <c r="Q14" s="172"/>
      <c r="R14" s="240" t="s">
        <v>29</v>
      </c>
      <c r="S14" s="241"/>
      <c r="T14" s="244" t="s">
        <v>9</v>
      </c>
      <c r="AB14" s="95"/>
      <c r="AC14" s="95"/>
    </row>
    <row r="15" spans="1:31" ht="16.75" customHeight="1" x14ac:dyDescent="0.35">
      <c r="A15" s="245" t="s">
        <v>21</v>
      </c>
      <c r="B15" s="246"/>
      <c r="C15" s="247" t="s">
        <v>86</v>
      </c>
      <c r="D15" s="246"/>
      <c r="E15" s="247" t="s">
        <v>14</v>
      </c>
      <c r="F15" s="248"/>
      <c r="G15" s="246"/>
      <c r="H15" s="247" t="s">
        <v>20</v>
      </c>
      <c r="I15" s="248"/>
      <c r="J15" s="246"/>
      <c r="K15" s="137" t="s">
        <v>87</v>
      </c>
      <c r="L15" s="245" t="s">
        <v>41</v>
      </c>
      <c r="M15" s="248"/>
      <c r="N15" s="246"/>
      <c r="O15" s="245" t="s">
        <v>23</v>
      </c>
      <c r="P15" s="248"/>
      <c r="Q15" s="246"/>
      <c r="R15" s="242"/>
      <c r="S15" s="243"/>
      <c r="T15" s="223"/>
      <c r="AB15" s="95"/>
      <c r="AC15" s="95"/>
    </row>
    <row r="16" spans="1:31" ht="16.75" customHeight="1" x14ac:dyDescent="0.35">
      <c r="A16" s="213"/>
      <c r="B16" s="214"/>
      <c r="C16" s="238"/>
      <c r="D16" s="239"/>
      <c r="E16" s="175"/>
      <c r="F16" s="176"/>
      <c r="G16" s="176"/>
      <c r="H16" s="175"/>
      <c r="I16" s="176"/>
      <c r="J16" s="176"/>
      <c r="K16" s="140"/>
      <c r="L16" s="175"/>
      <c r="M16" s="176"/>
      <c r="N16" s="176"/>
      <c r="O16" s="226"/>
      <c r="P16" s="237"/>
      <c r="Q16" s="237"/>
      <c r="R16" s="237"/>
      <c r="S16" s="237"/>
      <c r="T16" s="122"/>
      <c r="AB16" s="95"/>
      <c r="AC16" s="95"/>
    </row>
    <row r="17" spans="1:31" ht="18.25" customHeight="1" x14ac:dyDescent="0.35">
      <c r="A17" s="213"/>
      <c r="B17" s="214"/>
      <c r="C17" s="238"/>
      <c r="D17" s="239"/>
      <c r="E17" s="175"/>
      <c r="F17" s="176"/>
      <c r="G17" s="176"/>
      <c r="H17" s="175"/>
      <c r="I17" s="176"/>
      <c r="J17" s="176"/>
      <c r="K17" s="140"/>
      <c r="L17" s="175"/>
      <c r="M17" s="176"/>
      <c r="N17" s="176"/>
      <c r="O17" s="226"/>
      <c r="P17" s="237"/>
      <c r="Q17" s="237"/>
      <c r="R17" s="237"/>
      <c r="S17" s="237"/>
      <c r="T17" s="122"/>
      <c r="AB17" s="95"/>
      <c r="AC17" s="95"/>
    </row>
    <row r="18" spans="1:31" ht="18.25" customHeight="1" x14ac:dyDescent="0.35">
      <c r="A18" s="213"/>
      <c r="B18" s="214"/>
      <c r="C18" s="238"/>
      <c r="D18" s="239"/>
      <c r="E18" s="175"/>
      <c r="F18" s="176"/>
      <c r="G18" s="176"/>
      <c r="H18" s="175"/>
      <c r="I18" s="176"/>
      <c r="J18" s="176"/>
      <c r="K18" s="140"/>
      <c r="L18" s="175"/>
      <c r="M18" s="176"/>
      <c r="N18" s="176"/>
      <c r="O18" s="226"/>
      <c r="P18" s="237"/>
      <c r="Q18" s="237"/>
      <c r="R18" s="237"/>
      <c r="S18" s="237"/>
      <c r="T18" s="122"/>
      <c r="AB18" s="95"/>
      <c r="AC18" s="95"/>
    </row>
    <row r="19" spans="1:31" ht="18.25" customHeight="1" x14ac:dyDescent="0.35">
      <c r="A19" s="213"/>
      <c r="B19" s="214"/>
      <c r="C19" s="238"/>
      <c r="D19" s="239"/>
      <c r="E19" s="175"/>
      <c r="F19" s="176"/>
      <c r="G19" s="176"/>
      <c r="H19" s="175"/>
      <c r="I19" s="176"/>
      <c r="J19" s="176"/>
      <c r="K19" s="140"/>
      <c r="L19" s="175"/>
      <c r="M19" s="176"/>
      <c r="N19" s="176"/>
      <c r="O19" s="226"/>
      <c r="P19" s="237"/>
      <c r="Q19" s="237"/>
      <c r="R19" s="237"/>
      <c r="S19" s="237"/>
      <c r="T19" s="122"/>
      <c r="AB19" s="95"/>
      <c r="AC19" s="95"/>
    </row>
    <row r="20" spans="1:31" ht="16.75" customHeight="1" x14ac:dyDescent="0.35">
      <c r="A20" s="213"/>
      <c r="B20" s="214"/>
      <c r="C20" s="238"/>
      <c r="D20" s="239"/>
      <c r="E20" s="175"/>
      <c r="F20" s="176"/>
      <c r="G20" s="176"/>
      <c r="H20" s="175"/>
      <c r="I20" s="176"/>
      <c r="J20" s="176"/>
      <c r="K20" s="140"/>
      <c r="L20" s="175"/>
      <c r="M20" s="176"/>
      <c r="N20" s="176"/>
      <c r="O20" s="226"/>
      <c r="P20" s="237"/>
      <c r="Q20" s="237"/>
      <c r="R20" s="237"/>
      <c r="S20" s="237"/>
      <c r="T20" s="122"/>
      <c r="AB20" s="95"/>
      <c r="AC20" s="95"/>
    </row>
    <row r="21" spans="1:31" ht="16.75" customHeight="1" x14ac:dyDescent="0.35">
      <c r="A21" s="213"/>
      <c r="B21" s="214"/>
      <c r="C21" s="238"/>
      <c r="D21" s="239"/>
      <c r="E21" s="175"/>
      <c r="F21" s="176"/>
      <c r="G21" s="176"/>
      <c r="H21" s="175"/>
      <c r="I21" s="176"/>
      <c r="J21" s="176"/>
      <c r="K21" s="140"/>
      <c r="L21" s="175"/>
      <c r="M21" s="176"/>
      <c r="N21" s="176"/>
      <c r="O21" s="226"/>
      <c r="P21" s="237"/>
      <c r="Q21" s="237"/>
      <c r="R21" s="237"/>
      <c r="S21" s="237"/>
      <c r="T21" s="122"/>
      <c r="AB21" s="95"/>
      <c r="AC21" s="95"/>
    </row>
    <row r="22" spans="1:31" ht="18.25" customHeight="1" x14ac:dyDescent="0.35">
      <c r="A22" s="213"/>
      <c r="B22" s="213"/>
      <c r="C22" s="238"/>
      <c r="D22" s="238"/>
      <c r="E22" s="175"/>
      <c r="F22" s="175"/>
      <c r="G22" s="175"/>
      <c r="H22" s="175"/>
      <c r="I22" s="175"/>
      <c r="J22" s="175"/>
      <c r="K22" s="140"/>
      <c r="L22" s="175"/>
      <c r="M22" s="175"/>
      <c r="N22" s="175"/>
      <c r="O22" s="226"/>
      <c r="P22" s="226"/>
      <c r="Q22" s="226"/>
      <c r="R22" s="237"/>
      <c r="S22" s="237"/>
      <c r="T22" s="122"/>
      <c r="AB22" s="95"/>
      <c r="AC22" s="95"/>
    </row>
    <row r="23" spans="1:31" ht="16.75" customHeight="1" x14ac:dyDescent="0.35">
      <c r="A23" s="213"/>
      <c r="B23" s="213"/>
      <c r="C23" s="238"/>
      <c r="D23" s="238"/>
      <c r="E23" s="175"/>
      <c r="F23" s="175"/>
      <c r="G23" s="175"/>
      <c r="H23" s="175"/>
      <c r="I23" s="175"/>
      <c r="J23" s="175"/>
      <c r="K23" s="140"/>
      <c r="L23" s="175"/>
      <c r="M23" s="175"/>
      <c r="N23" s="175"/>
      <c r="O23" s="226"/>
      <c r="P23" s="226"/>
      <c r="Q23" s="226"/>
      <c r="R23" s="237"/>
      <c r="S23" s="237"/>
      <c r="T23" s="122"/>
      <c r="AB23" s="95"/>
      <c r="AC23" s="95"/>
    </row>
    <row r="24" spans="1:31" ht="16.75" customHeight="1" x14ac:dyDescent="0.35">
      <c r="A24" s="213"/>
      <c r="B24" s="214"/>
      <c r="C24" s="238"/>
      <c r="D24" s="239"/>
      <c r="E24" s="175"/>
      <c r="F24" s="176"/>
      <c r="G24" s="176"/>
      <c r="H24" s="175"/>
      <c r="I24" s="176"/>
      <c r="J24" s="176"/>
      <c r="K24" s="140"/>
      <c r="L24" s="175"/>
      <c r="M24" s="176"/>
      <c r="N24" s="176"/>
      <c r="O24" s="226"/>
      <c r="P24" s="237"/>
      <c r="Q24" s="237"/>
      <c r="R24" s="237"/>
      <c r="S24" s="237"/>
      <c r="T24" s="122"/>
      <c r="AB24" s="95"/>
      <c r="AC24" s="95"/>
    </row>
    <row r="25" spans="1:31" ht="16.75" customHeight="1" x14ac:dyDescent="0.35">
      <c r="A25" s="213"/>
      <c r="B25" s="214"/>
      <c r="C25" s="238"/>
      <c r="D25" s="239"/>
      <c r="E25" s="175"/>
      <c r="F25" s="176"/>
      <c r="G25" s="176"/>
      <c r="H25" s="175"/>
      <c r="I25" s="176"/>
      <c r="J25" s="176"/>
      <c r="K25" s="140"/>
      <c r="L25" s="175"/>
      <c r="M25" s="176"/>
      <c r="N25" s="176"/>
      <c r="O25" s="226"/>
      <c r="P25" s="237"/>
      <c r="Q25" s="237"/>
      <c r="R25" s="237"/>
      <c r="S25" s="237"/>
      <c r="T25" s="122"/>
      <c r="AB25" s="95"/>
      <c r="AC25" s="95"/>
    </row>
    <row r="26" spans="1:31" ht="16.75" customHeight="1" x14ac:dyDescent="0.35">
      <c r="A26" s="213"/>
      <c r="B26" s="214"/>
      <c r="C26" s="238"/>
      <c r="D26" s="239"/>
      <c r="E26" s="175"/>
      <c r="F26" s="176"/>
      <c r="G26" s="176"/>
      <c r="H26" s="175"/>
      <c r="I26" s="176"/>
      <c r="J26" s="176"/>
      <c r="K26" s="140"/>
      <c r="L26" s="175"/>
      <c r="M26" s="176"/>
      <c r="N26" s="176"/>
      <c r="O26" s="226"/>
      <c r="P26" s="237"/>
      <c r="Q26" s="237"/>
      <c r="R26" s="237"/>
      <c r="S26" s="237"/>
      <c r="T26" s="122"/>
      <c r="AB26" s="95"/>
      <c r="AC26" s="95"/>
    </row>
    <row r="27" spans="1:31" ht="16.75" customHeight="1" x14ac:dyDescent="0.35">
      <c r="A27" s="213"/>
      <c r="B27" s="214"/>
      <c r="C27" s="238"/>
      <c r="D27" s="239"/>
      <c r="E27" s="175"/>
      <c r="F27" s="176"/>
      <c r="G27" s="176"/>
      <c r="H27" s="175"/>
      <c r="I27" s="176"/>
      <c r="J27" s="176"/>
      <c r="K27" s="140"/>
      <c r="L27" s="175"/>
      <c r="M27" s="176"/>
      <c r="N27" s="176"/>
      <c r="O27" s="226"/>
      <c r="P27" s="237"/>
      <c r="Q27" s="237"/>
      <c r="R27" s="237"/>
      <c r="S27" s="237"/>
      <c r="T27" s="122"/>
      <c r="AB27" s="95"/>
      <c r="AC27" s="95"/>
    </row>
    <row r="28" spans="1:31" ht="16.75" customHeight="1" x14ac:dyDescent="0.35">
      <c r="A28" s="173"/>
      <c r="B28" s="174"/>
      <c r="C28" s="174"/>
      <c r="D28" s="174"/>
      <c r="E28" s="174"/>
      <c r="F28" s="174"/>
      <c r="G28" s="174"/>
      <c r="H28" s="174"/>
      <c r="I28" s="174"/>
      <c r="J28" s="174"/>
      <c r="K28" s="174"/>
      <c r="L28" s="173" t="s">
        <v>13</v>
      </c>
      <c r="M28" s="174"/>
      <c r="N28" s="174"/>
      <c r="O28" s="235">
        <f>SUM(O15:Q27)</f>
        <v>0</v>
      </c>
      <c r="P28" s="236"/>
      <c r="Q28" s="236"/>
      <c r="R28" s="173" t="s">
        <v>13</v>
      </c>
      <c r="S28" s="173"/>
      <c r="T28" s="121">
        <f>SUM(T15:T27)</f>
        <v>0</v>
      </c>
      <c r="AB28" s="95"/>
      <c r="AC28" s="95"/>
    </row>
    <row r="29" spans="1:31" s="107" customFormat="1" ht="16.5" customHeight="1" x14ac:dyDescent="0.35">
      <c r="A29" s="173"/>
      <c r="B29" s="174"/>
      <c r="C29" s="174"/>
      <c r="D29" s="174"/>
      <c r="E29" s="174"/>
      <c r="F29" s="174"/>
      <c r="G29" s="174"/>
      <c r="H29" s="174"/>
      <c r="I29" s="174"/>
      <c r="J29" s="174"/>
      <c r="K29" s="174"/>
      <c r="L29" s="173" t="s">
        <v>16</v>
      </c>
      <c r="M29" s="174"/>
      <c r="N29" s="174"/>
      <c r="O29" s="226"/>
      <c r="P29" s="176"/>
      <c r="Q29" s="176"/>
      <c r="R29" s="174"/>
      <c r="S29" s="174"/>
      <c r="T29" s="174"/>
      <c r="U29" s="92"/>
      <c r="V29" s="92"/>
      <c r="W29" s="92"/>
      <c r="X29" s="92"/>
      <c r="Y29" s="92"/>
      <c r="Z29" s="92"/>
      <c r="AA29" s="92"/>
      <c r="AB29" s="106"/>
      <c r="AC29" s="106"/>
      <c r="AD29" s="92"/>
      <c r="AE29" s="92"/>
    </row>
    <row r="30" spans="1:31" ht="9.75" customHeight="1" x14ac:dyDescent="0.35">
      <c r="A30" s="183"/>
      <c r="B30" s="183"/>
      <c r="C30" s="183"/>
      <c r="D30" s="183"/>
      <c r="E30" s="183"/>
      <c r="F30" s="183"/>
      <c r="G30" s="183"/>
      <c r="H30" s="183"/>
      <c r="I30" s="183"/>
      <c r="J30" s="183"/>
      <c r="K30" s="183"/>
      <c r="L30" s="183"/>
      <c r="M30" s="183"/>
      <c r="N30" s="183"/>
      <c r="O30" s="183"/>
      <c r="P30" s="183"/>
      <c r="Q30" s="183"/>
      <c r="R30" s="183"/>
      <c r="S30" s="183"/>
      <c r="T30" s="183"/>
      <c r="AB30" s="95"/>
      <c r="AC30" s="95"/>
    </row>
    <row r="31" spans="1:31" ht="16.5" customHeight="1" x14ac:dyDescent="0.35">
      <c r="A31" s="179" t="s">
        <v>49</v>
      </c>
      <c r="B31" s="179"/>
      <c r="C31" s="179"/>
      <c r="D31" s="179"/>
      <c r="E31" s="179"/>
      <c r="F31" s="179"/>
      <c r="G31" s="179"/>
      <c r="H31" s="179"/>
      <c r="I31" s="179"/>
      <c r="J31" s="179"/>
      <c r="K31" s="179"/>
      <c r="L31" s="179"/>
      <c r="M31" s="179"/>
      <c r="N31" s="179"/>
      <c r="O31" s="179"/>
      <c r="P31" s="179"/>
      <c r="Q31" s="179"/>
      <c r="R31" s="179"/>
      <c r="S31" s="179"/>
      <c r="T31" s="179"/>
      <c r="AB31" s="95"/>
      <c r="AC31" s="95"/>
    </row>
    <row r="32" spans="1:31" ht="16" customHeight="1" x14ac:dyDescent="0.35">
      <c r="A32" s="190"/>
      <c r="B32" s="174"/>
      <c r="C32" s="174"/>
      <c r="D32" s="174"/>
      <c r="E32" s="174"/>
      <c r="F32" s="174"/>
      <c r="G32" s="174"/>
      <c r="H32" s="174"/>
      <c r="I32" s="174"/>
      <c r="J32" s="174"/>
      <c r="K32" s="174"/>
      <c r="L32" s="174"/>
      <c r="M32" s="174"/>
      <c r="N32" s="174"/>
      <c r="O32" s="186" t="s">
        <v>2</v>
      </c>
      <c r="P32" s="174"/>
      <c r="Q32" s="174"/>
      <c r="R32" s="186" t="s">
        <v>46</v>
      </c>
      <c r="S32" s="186"/>
      <c r="T32" s="123" t="s">
        <v>9</v>
      </c>
      <c r="AB32" s="95"/>
      <c r="AC32" s="95"/>
    </row>
    <row r="33" spans="1:31" ht="16" customHeight="1" x14ac:dyDescent="0.35">
      <c r="A33" s="173" t="s">
        <v>100</v>
      </c>
      <c r="B33" s="174"/>
      <c r="C33" s="174"/>
      <c r="D33" s="174"/>
      <c r="E33" s="174"/>
      <c r="F33" s="174"/>
      <c r="G33" s="174"/>
      <c r="H33" s="174"/>
      <c r="I33" s="174"/>
      <c r="J33" s="174"/>
      <c r="K33" s="174"/>
      <c r="L33" s="174"/>
      <c r="M33" s="174"/>
      <c r="N33" s="174"/>
      <c r="O33" s="226"/>
      <c r="P33" s="176"/>
      <c r="Q33" s="176"/>
      <c r="R33" s="234">
        <v>3.5</v>
      </c>
      <c r="S33" s="234"/>
      <c r="T33" s="125">
        <f>+O33*R33</f>
        <v>0</v>
      </c>
      <c r="AB33" s="95"/>
      <c r="AC33" s="95"/>
    </row>
    <row r="34" spans="1:31" ht="16" customHeight="1" x14ac:dyDescent="0.35">
      <c r="A34" s="187" t="s">
        <v>54</v>
      </c>
      <c r="B34" s="224"/>
      <c r="C34" s="224"/>
      <c r="D34" s="225" t="s">
        <v>10</v>
      </c>
      <c r="E34" s="188"/>
      <c r="F34" s="188"/>
      <c r="G34" s="189"/>
      <c r="H34" s="175"/>
      <c r="I34" s="176"/>
      <c r="J34" s="176"/>
      <c r="K34" s="176"/>
      <c r="L34" s="176"/>
      <c r="M34" s="176"/>
      <c r="N34" s="176"/>
      <c r="O34" s="226"/>
      <c r="P34" s="176"/>
      <c r="Q34" s="176"/>
      <c r="R34" s="227">
        <v>1</v>
      </c>
      <c r="S34" s="227"/>
      <c r="T34" s="125">
        <f>+O34*R34</f>
        <v>0</v>
      </c>
      <c r="AB34" s="95"/>
      <c r="AC34" s="95"/>
    </row>
    <row r="35" spans="1:31" s="107" customFormat="1" ht="16.5" customHeight="1" x14ac:dyDescent="0.35">
      <c r="A35" s="228" t="s">
        <v>7</v>
      </c>
      <c r="B35" s="229"/>
      <c r="C35" s="229"/>
      <c r="D35" s="230" t="s">
        <v>65</v>
      </c>
      <c r="E35" s="230"/>
      <c r="F35" s="230"/>
      <c r="G35" s="231"/>
      <c r="H35" s="232"/>
      <c r="I35" s="232"/>
      <c r="J35" s="232"/>
      <c r="K35" s="232"/>
      <c r="L35" s="232"/>
      <c r="M35" s="232"/>
      <c r="N35" s="232"/>
      <c r="O35" s="226"/>
      <c r="P35" s="176"/>
      <c r="Q35" s="176"/>
      <c r="R35" s="233"/>
      <c r="S35" s="233"/>
      <c r="T35" s="125">
        <f>+O35*R35</f>
        <v>0</v>
      </c>
      <c r="U35" s="92"/>
      <c r="V35" s="92"/>
      <c r="W35" s="92"/>
      <c r="X35" s="92"/>
      <c r="Y35" s="92"/>
      <c r="Z35" s="92"/>
      <c r="AA35" s="92"/>
      <c r="AB35" s="106"/>
      <c r="AC35" s="106"/>
      <c r="AD35" s="92"/>
      <c r="AE35" s="92"/>
    </row>
    <row r="36" spans="1:31" ht="9.75" customHeight="1" x14ac:dyDescent="0.35">
      <c r="A36" s="183"/>
      <c r="B36" s="183"/>
      <c r="C36" s="183"/>
      <c r="D36" s="183"/>
      <c r="E36" s="183"/>
      <c r="F36" s="183"/>
      <c r="G36" s="183"/>
      <c r="H36" s="183"/>
      <c r="I36" s="183"/>
      <c r="J36" s="183"/>
      <c r="K36" s="183"/>
      <c r="L36" s="183"/>
      <c r="M36" s="183"/>
      <c r="N36" s="183"/>
      <c r="O36" s="183"/>
      <c r="P36" s="183"/>
      <c r="Q36" s="183"/>
      <c r="R36" s="183"/>
      <c r="S36" s="183"/>
      <c r="T36" s="183"/>
    </row>
    <row r="37" spans="1:31" ht="16.5" customHeight="1" x14ac:dyDescent="0.35">
      <c r="A37" s="116" t="s">
        <v>45</v>
      </c>
      <c r="B37" s="117"/>
      <c r="C37" s="117"/>
      <c r="D37" s="117"/>
      <c r="E37" s="117"/>
      <c r="F37" s="117"/>
      <c r="G37" s="117"/>
      <c r="H37" s="117"/>
      <c r="I37" s="117"/>
      <c r="J37" s="117"/>
      <c r="K37" s="138"/>
      <c r="L37" s="138"/>
      <c r="M37" s="221" t="s">
        <v>40</v>
      </c>
      <c r="N37" s="221"/>
      <c r="O37" s="221"/>
      <c r="P37" s="221"/>
      <c r="Q37" s="221"/>
      <c r="R37" s="221"/>
      <c r="S37" s="221"/>
      <c r="T37" s="139"/>
    </row>
    <row r="38" spans="1:31" ht="16" customHeight="1" x14ac:dyDescent="0.35">
      <c r="A38" s="147"/>
      <c r="B38" s="135"/>
      <c r="C38" s="135"/>
      <c r="D38" s="135"/>
      <c r="E38" s="135"/>
      <c r="F38" s="135"/>
      <c r="G38" s="135"/>
      <c r="H38" s="135"/>
      <c r="I38" s="135"/>
      <c r="J38" s="135"/>
      <c r="K38" s="136" t="s">
        <v>43</v>
      </c>
      <c r="L38" s="137" t="s">
        <v>46</v>
      </c>
      <c r="M38" s="222" t="s">
        <v>33</v>
      </c>
      <c r="N38" s="222"/>
      <c r="O38" s="223" t="s">
        <v>22</v>
      </c>
      <c r="P38" s="223"/>
      <c r="Q38" s="223"/>
      <c r="R38" s="223" t="s">
        <v>24</v>
      </c>
      <c r="S38" s="223"/>
      <c r="T38" s="137" t="s">
        <v>9</v>
      </c>
      <c r="U38" s="108"/>
    </row>
    <row r="39" spans="1:31" ht="16" customHeight="1" x14ac:dyDescent="0.35">
      <c r="A39" s="173" t="s">
        <v>66</v>
      </c>
      <c r="B39" s="173"/>
      <c r="C39" s="173"/>
      <c r="D39" s="173"/>
      <c r="E39" s="173"/>
      <c r="F39" s="173"/>
      <c r="G39" s="173"/>
      <c r="H39" s="173"/>
      <c r="I39" s="173"/>
      <c r="J39" s="173"/>
      <c r="K39" s="126">
        <f>IF(U6=0,IF(X8&gt;0,1,0),0)</f>
        <v>0</v>
      </c>
      <c r="L39" s="127">
        <v>200</v>
      </c>
      <c r="M39" s="124"/>
      <c r="N39" s="132">
        <f>IF(K39&gt;0,(L39*0.2)*M39,0)</f>
        <v>0</v>
      </c>
      <c r="O39" s="124"/>
      <c r="P39" s="217">
        <f>IF(K39&gt;0,(+L39*0.3)*O39,0)</f>
        <v>0</v>
      </c>
      <c r="Q39" s="217"/>
      <c r="R39" s="130"/>
      <c r="S39" s="129">
        <f>ROUND(IF(K39&gt;0,(+L39*0.5)*R39,0),0)</f>
        <v>0</v>
      </c>
      <c r="T39" s="133">
        <f>ROUND(IF(((K39*L39)-N39-P39-S39)&lt;0,0,((K39*L39)-N39-P39-S39)),0)</f>
        <v>0</v>
      </c>
    </row>
    <row r="40" spans="1:31" ht="15.25" customHeight="1" x14ac:dyDescent="0.35">
      <c r="A40" s="173" t="s">
        <v>67</v>
      </c>
      <c r="B40" s="173"/>
      <c r="C40" s="173"/>
      <c r="D40" s="173"/>
      <c r="E40" s="173"/>
      <c r="F40" s="173"/>
      <c r="G40" s="173"/>
      <c r="H40" s="173"/>
      <c r="I40" s="173"/>
      <c r="J40" s="173"/>
      <c r="K40" s="126">
        <f>IF(U6=0,IF(Y8&gt;0,1,0),0)</f>
        <v>0</v>
      </c>
      <c r="L40" s="127">
        <v>400</v>
      </c>
      <c r="M40" s="124"/>
      <c r="N40" s="132">
        <f>IF(K40&gt;0,(L40*0.2)*M40,0)</f>
        <v>0</v>
      </c>
      <c r="O40" s="124"/>
      <c r="P40" s="217">
        <f>IF(K40&gt;0,(+L40*0.3)*O40,0)</f>
        <v>0</v>
      </c>
      <c r="Q40" s="217"/>
      <c r="R40" s="130"/>
      <c r="S40" s="129">
        <f>ROUND(IF(K40&gt;0,(+L40*0.5)*R40,0),0)</f>
        <v>0</v>
      </c>
      <c r="T40" s="133">
        <f>ROUND(IF(((K40*L40)-N40-P40-S40)&lt;0,0,((K40*L40)-N40-P40-S40)),0)</f>
        <v>0</v>
      </c>
    </row>
    <row r="41" spans="1:31" s="107" customFormat="1" ht="16.5" customHeight="1" x14ac:dyDescent="0.35">
      <c r="A41" s="157" t="s">
        <v>61</v>
      </c>
      <c r="B41" s="218"/>
      <c r="C41" s="218"/>
      <c r="D41" s="218"/>
      <c r="E41" s="218"/>
      <c r="F41" s="218"/>
      <c r="G41" s="218"/>
      <c r="H41" s="218"/>
      <c r="I41" s="218"/>
      <c r="J41" s="218"/>
      <c r="K41" s="218"/>
      <c r="L41" s="218"/>
      <c r="M41" s="218"/>
      <c r="N41" s="218"/>
      <c r="O41" s="218"/>
      <c r="P41" s="218"/>
      <c r="Q41" s="218"/>
      <c r="R41" s="218"/>
      <c r="S41" s="218"/>
      <c r="T41" s="219"/>
      <c r="U41" s="92"/>
      <c r="V41" s="92"/>
      <c r="W41" s="92"/>
      <c r="X41" s="92"/>
      <c r="Y41" s="92"/>
      <c r="Z41" s="92"/>
      <c r="AA41" s="92"/>
      <c r="AB41" s="92"/>
      <c r="AC41" s="92"/>
      <c r="AD41" s="92"/>
      <c r="AE41" s="92"/>
    </row>
    <row r="42" spans="1:31" ht="9.75" customHeight="1" x14ac:dyDescent="0.35">
      <c r="A42" s="183"/>
      <c r="B42" s="183"/>
      <c r="C42" s="183"/>
      <c r="D42" s="183"/>
      <c r="E42" s="183"/>
      <c r="F42" s="183"/>
      <c r="G42" s="183"/>
      <c r="H42" s="183"/>
      <c r="I42" s="183"/>
      <c r="J42" s="183"/>
      <c r="K42" s="183"/>
      <c r="L42" s="183"/>
      <c r="M42" s="183"/>
      <c r="N42" s="183"/>
      <c r="O42" s="183"/>
      <c r="P42" s="183"/>
      <c r="Q42" s="183"/>
      <c r="R42" s="183"/>
      <c r="S42" s="183"/>
      <c r="T42" s="183"/>
    </row>
    <row r="43" spans="1:31" ht="16.5" customHeight="1" x14ac:dyDescent="0.35">
      <c r="A43" s="179" t="s">
        <v>12</v>
      </c>
      <c r="B43" s="220"/>
      <c r="C43" s="220"/>
      <c r="D43" s="220"/>
      <c r="E43" s="220"/>
      <c r="F43" s="220"/>
      <c r="G43" s="220"/>
      <c r="H43" s="220"/>
      <c r="I43" s="220"/>
      <c r="J43" s="220"/>
      <c r="K43" s="220"/>
      <c r="L43" s="220"/>
      <c r="M43" s="220"/>
      <c r="N43" s="220"/>
      <c r="O43" s="220"/>
      <c r="P43" s="220"/>
      <c r="Q43" s="220"/>
      <c r="R43" s="220"/>
      <c r="S43" s="220"/>
      <c r="T43" s="220"/>
    </row>
    <row r="44" spans="1:31" ht="16" customHeight="1" x14ac:dyDescent="0.35">
      <c r="A44" s="173" t="s">
        <v>27</v>
      </c>
      <c r="B44" s="174"/>
      <c r="C44" s="174"/>
      <c r="D44" s="174"/>
      <c r="E44" s="174"/>
      <c r="F44" s="174"/>
      <c r="G44" s="174"/>
      <c r="H44" s="174"/>
      <c r="I44" s="174"/>
      <c r="J44" s="174"/>
      <c r="K44" s="186" t="s">
        <v>39</v>
      </c>
      <c r="L44" s="174"/>
      <c r="M44" s="186" t="s">
        <v>35</v>
      </c>
      <c r="N44" s="174"/>
      <c r="O44" s="174"/>
      <c r="P44" s="174"/>
      <c r="Q44" s="174"/>
      <c r="R44" s="186" t="s">
        <v>37</v>
      </c>
      <c r="S44" s="186"/>
      <c r="T44" s="186" t="s">
        <v>9</v>
      </c>
    </row>
    <row r="45" spans="1:31" ht="16" customHeight="1" x14ac:dyDescent="0.35">
      <c r="A45" s="173" t="s">
        <v>97</v>
      </c>
      <c r="B45" s="174"/>
      <c r="C45" s="174"/>
      <c r="D45" s="174"/>
      <c r="E45" s="174"/>
      <c r="F45" s="174"/>
      <c r="G45" s="174"/>
      <c r="H45" s="174"/>
      <c r="I45" s="174"/>
      <c r="J45" s="174"/>
      <c r="K45" s="186"/>
      <c r="L45" s="174"/>
      <c r="M45" s="186" t="s">
        <v>8</v>
      </c>
      <c r="N45" s="174"/>
      <c r="O45" s="123" t="s">
        <v>1</v>
      </c>
      <c r="P45" s="186" t="s">
        <v>3</v>
      </c>
      <c r="Q45" s="174"/>
      <c r="R45" s="186"/>
      <c r="S45" s="186"/>
      <c r="T45" s="186"/>
    </row>
    <row r="46" spans="1:31" ht="15.75" customHeight="1" x14ac:dyDescent="0.35">
      <c r="A46" s="176"/>
      <c r="B46" s="176"/>
      <c r="C46" s="176"/>
      <c r="D46" s="176"/>
      <c r="E46" s="176"/>
      <c r="F46" s="176"/>
      <c r="G46" s="176"/>
      <c r="H46" s="176"/>
      <c r="I46" s="176"/>
      <c r="J46" s="176"/>
      <c r="K46" s="216"/>
      <c r="L46" s="176"/>
      <c r="M46" s="211"/>
      <c r="N46" s="212"/>
      <c r="O46" s="131" t="s">
        <v>1</v>
      </c>
      <c r="P46" s="213"/>
      <c r="Q46" s="214"/>
      <c r="R46" s="215"/>
      <c r="S46" s="215"/>
      <c r="T46" s="122"/>
    </row>
    <row r="47" spans="1:31" ht="15.75" customHeight="1" x14ac:dyDescent="0.35">
      <c r="A47" s="176"/>
      <c r="B47" s="176"/>
      <c r="C47" s="176"/>
      <c r="D47" s="176"/>
      <c r="E47" s="176"/>
      <c r="F47" s="176"/>
      <c r="G47" s="176"/>
      <c r="H47" s="176"/>
      <c r="I47" s="176"/>
      <c r="J47" s="176"/>
      <c r="K47" s="210"/>
      <c r="L47" s="176"/>
      <c r="M47" s="211"/>
      <c r="N47" s="212"/>
      <c r="O47" s="131" t="s">
        <v>1</v>
      </c>
      <c r="P47" s="213"/>
      <c r="Q47" s="214"/>
      <c r="R47" s="215"/>
      <c r="S47" s="215"/>
      <c r="T47" s="122"/>
    </row>
    <row r="48" spans="1:31" ht="15.75" customHeight="1" x14ac:dyDescent="0.35">
      <c r="A48" s="176"/>
      <c r="B48" s="176"/>
      <c r="C48" s="176"/>
      <c r="D48" s="176"/>
      <c r="E48" s="176"/>
      <c r="F48" s="176"/>
      <c r="G48" s="176"/>
      <c r="H48" s="176"/>
      <c r="I48" s="176"/>
      <c r="J48" s="176"/>
      <c r="K48" s="210"/>
      <c r="L48" s="176"/>
      <c r="M48" s="211"/>
      <c r="N48" s="212"/>
      <c r="O48" s="131" t="s">
        <v>1</v>
      </c>
      <c r="P48" s="213"/>
      <c r="Q48" s="214"/>
      <c r="R48" s="215"/>
      <c r="S48" s="215"/>
      <c r="T48" s="122"/>
    </row>
    <row r="49" spans="1:31" s="107" customFormat="1" ht="15.75" customHeight="1" x14ac:dyDescent="0.35">
      <c r="A49" s="176"/>
      <c r="B49" s="176"/>
      <c r="C49" s="176"/>
      <c r="D49" s="176"/>
      <c r="E49" s="176"/>
      <c r="F49" s="176"/>
      <c r="G49" s="176"/>
      <c r="H49" s="176"/>
      <c r="I49" s="176"/>
      <c r="J49" s="176"/>
      <c r="K49" s="210"/>
      <c r="L49" s="176"/>
      <c r="M49" s="211"/>
      <c r="N49" s="212"/>
      <c r="O49" s="131" t="s">
        <v>1</v>
      </c>
      <c r="P49" s="213"/>
      <c r="Q49" s="214"/>
      <c r="R49" s="215"/>
      <c r="S49" s="215"/>
      <c r="T49" s="122"/>
      <c r="U49" s="92"/>
      <c r="V49" s="92"/>
      <c r="W49" s="92"/>
      <c r="X49" s="92"/>
      <c r="Y49" s="92"/>
      <c r="Z49" s="92"/>
      <c r="AA49" s="92"/>
      <c r="AB49" s="92"/>
      <c r="AC49" s="92"/>
      <c r="AD49" s="92"/>
      <c r="AE49" s="92"/>
    </row>
    <row r="50" spans="1:31" ht="9.75" customHeight="1" x14ac:dyDescent="0.35">
      <c r="A50" s="205"/>
      <c r="B50" s="205"/>
      <c r="C50" s="205"/>
      <c r="D50" s="205"/>
      <c r="E50" s="205"/>
      <c r="F50" s="205"/>
      <c r="G50" s="205"/>
      <c r="H50" s="205"/>
      <c r="I50" s="205"/>
      <c r="J50" s="205"/>
      <c r="K50" s="205"/>
      <c r="L50" s="205"/>
      <c r="M50" s="205"/>
      <c r="N50" s="205"/>
      <c r="O50" s="205"/>
      <c r="P50" s="205"/>
      <c r="Q50" s="205"/>
      <c r="R50" s="205"/>
      <c r="S50" s="205"/>
      <c r="T50" s="205"/>
    </row>
    <row r="51" spans="1:31" ht="16.5" customHeight="1" x14ac:dyDescent="0.35">
      <c r="A51" s="206" t="s">
        <v>34</v>
      </c>
      <c r="B51" s="207"/>
      <c r="C51" s="207"/>
      <c r="D51" s="207"/>
      <c r="E51" s="207"/>
      <c r="F51" s="207"/>
      <c r="G51" s="207"/>
      <c r="H51" s="207"/>
      <c r="I51" s="207"/>
      <c r="J51" s="207"/>
      <c r="K51" s="207"/>
      <c r="L51" s="207"/>
      <c r="M51" s="207"/>
      <c r="N51" s="207"/>
      <c r="O51" s="207"/>
      <c r="P51" s="207"/>
      <c r="Q51" s="207"/>
      <c r="R51" s="207"/>
      <c r="S51" s="207"/>
      <c r="T51" s="208"/>
    </row>
    <row r="52" spans="1:31" ht="16.5" customHeight="1" x14ac:dyDescent="0.35">
      <c r="A52" s="190"/>
      <c r="B52" s="190"/>
      <c r="C52" s="190"/>
      <c r="D52" s="190"/>
      <c r="E52" s="190"/>
      <c r="F52" s="190"/>
      <c r="G52" s="190"/>
      <c r="H52" s="190"/>
      <c r="I52" s="186" t="s">
        <v>79</v>
      </c>
      <c r="J52" s="186"/>
      <c r="K52" s="118"/>
      <c r="L52" s="118"/>
      <c r="M52" s="186" t="s">
        <v>64</v>
      </c>
      <c r="N52" s="174"/>
      <c r="O52" s="174"/>
      <c r="P52" s="174"/>
      <c r="Q52" s="174"/>
      <c r="R52" s="174"/>
      <c r="S52" s="174"/>
      <c r="T52" s="186" t="s">
        <v>9</v>
      </c>
    </row>
    <row r="53" spans="1:31" ht="16.5" customHeight="1" x14ac:dyDescent="0.35">
      <c r="A53" s="190"/>
      <c r="B53" s="190"/>
      <c r="C53" s="190"/>
      <c r="D53" s="190"/>
      <c r="E53" s="190"/>
      <c r="F53" s="190"/>
      <c r="G53" s="190"/>
      <c r="H53" s="190"/>
      <c r="I53" s="209">
        <f>IF(U6&gt;0,U6,0)</f>
        <v>0</v>
      </c>
      <c r="J53" s="209"/>
      <c r="K53" s="123" t="s">
        <v>43</v>
      </c>
      <c r="L53" s="123" t="s">
        <v>63</v>
      </c>
      <c r="M53" s="186" t="s">
        <v>33</v>
      </c>
      <c r="N53" s="174"/>
      <c r="O53" s="186" t="s">
        <v>22</v>
      </c>
      <c r="P53" s="174"/>
      <c r="Q53" s="174"/>
      <c r="R53" s="186" t="s">
        <v>24</v>
      </c>
      <c r="S53" s="186"/>
      <c r="T53" s="174"/>
    </row>
    <row r="54" spans="1:31" ht="16.5" customHeight="1" x14ac:dyDescent="0.35">
      <c r="A54" s="191"/>
      <c r="B54" s="168" t="s">
        <v>93</v>
      </c>
      <c r="C54" s="166"/>
      <c r="D54" s="167"/>
      <c r="E54" s="173" t="s">
        <v>19</v>
      </c>
      <c r="F54" s="174"/>
      <c r="G54" s="174"/>
      <c r="H54" s="174"/>
      <c r="I54" s="174"/>
      <c r="J54" s="174"/>
      <c r="K54" s="126"/>
      <c r="L54" s="127">
        <v>678</v>
      </c>
      <c r="M54" s="128"/>
      <c r="N54" s="129">
        <f>IF(K54&gt;0,(L54*0.2)*M54,0)</f>
        <v>0</v>
      </c>
      <c r="O54" s="124"/>
      <c r="P54" s="202">
        <f>IF(K54&gt;0,(+L54*0.3)*O54,0)</f>
        <v>0</v>
      </c>
      <c r="Q54" s="202"/>
      <c r="R54" s="130"/>
      <c r="S54" s="129">
        <f>IF(K54&gt;0,(+L54*0.5)*R54,0)</f>
        <v>0</v>
      </c>
      <c r="T54" s="125">
        <f>ROUND((K54*L54)-N54-P54-S54,0)</f>
        <v>0</v>
      </c>
    </row>
    <row r="55" spans="1:31" ht="16.5" customHeight="1" x14ac:dyDescent="0.35">
      <c r="A55" s="192"/>
      <c r="B55" s="195"/>
      <c r="C55" s="196"/>
      <c r="D55" s="197"/>
      <c r="E55" s="173" t="s">
        <v>91</v>
      </c>
      <c r="F55" s="174"/>
      <c r="G55" s="174"/>
      <c r="H55" s="174"/>
      <c r="I55" s="174"/>
      <c r="J55" s="174"/>
      <c r="K55" s="124"/>
      <c r="L55" s="127">
        <v>400</v>
      </c>
      <c r="M55" s="128"/>
      <c r="N55" s="129">
        <f t="shared" ref="N55:N56" si="0">IF(K55&gt;0,(L55*0.2)*M55,0)</f>
        <v>0</v>
      </c>
      <c r="O55" s="124"/>
      <c r="P55" s="202">
        <f t="shared" ref="P55:P56" si="1">IF(K55&gt;0,(+L55*0.3)*O55,0)</f>
        <v>0</v>
      </c>
      <c r="Q55" s="202"/>
      <c r="R55" s="130"/>
      <c r="S55" s="129">
        <f t="shared" ref="S55:S56" si="2">IF(K55&gt;0,(+L55*0.5)*R55,0)</f>
        <v>0</v>
      </c>
      <c r="T55" s="125">
        <f t="shared" ref="T55:T57" si="3">ROUND((K55*L55)-N55-P55-S55,0)</f>
        <v>0</v>
      </c>
    </row>
    <row r="56" spans="1:31" ht="16.5" customHeight="1" x14ac:dyDescent="0.35">
      <c r="A56" s="193"/>
      <c r="B56" s="198"/>
      <c r="C56" s="198"/>
      <c r="D56" s="199"/>
      <c r="E56" s="173" t="s">
        <v>92</v>
      </c>
      <c r="F56" s="174"/>
      <c r="G56" s="174"/>
      <c r="H56" s="174"/>
      <c r="I56" s="174"/>
      <c r="J56" s="174"/>
      <c r="K56" s="124"/>
      <c r="L56" s="127">
        <v>105</v>
      </c>
      <c r="M56" s="128"/>
      <c r="N56" s="129">
        <f t="shared" si="0"/>
        <v>0</v>
      </c>
      <c r="O56" s="124"/>
      <c r="P56" s="202">
        <f t="shared" si="1"/>
        <v>0</v>
      </c>
      <c r="Q56" s="202"/>
      <c r="R56" s="130"/>
      <c r="S56" s="129">
        <f t="shared" si="2"/>
        <v>0</v>
      </c>
      <c r="T56" s="125">
        <f t="shared" si="3"/>
        <v>0</v>
      </c>
    </row>
    <row r="57" spans="1:31" ht="16.5" customHeight="1" x14ac:dyDescent="0.35">
      <c r="A57" s="194"/>
      <c r="B57" s="200"/>
      <c r="C57" s="200"/>
      <c r="D57" s="201"/>
      <c r="E57" s="203" t="str">
        <f>IF(Z8=1,"Siste døgn over 6 timer","Siste døgn under 6 timer")</f>
        <v>Siste døgn under 6 timer</v>
      </c>
      <c r="F57" s="204"/>
      <c r="G57" s="204"/>
      <c r="H57" s="204"/>
      <c r="I57" s="204"/>
      <c r="J57" s="204"/>
      <c r="K57" s="126">
        <f>IF(U6&gt;0,IF(OR(X8&gt;0,Y8&gt;0),1,0),0)</f>
        <v>0</v>
      </c>
      <c r="L57" s="146">
        <f>IF(K57&gt;0,IF(Z8&gt;0,IF(K54&gt;0,L54,IF(K55&gt;0,L55,IF(K56&gt;0,L56,0))),0),0)</f>
        <v>0</v>
      </c>
      <c r="M57" s="128"/>
      <c r="N57" s="129">
        <f>IF(K57&gt;0,(L57*0.2)*M57,0)</f>
        <v>0</v>
      </c>
      <c r="O57" s="124"/>
      <c r="P57" s="202">
        <f>IF(K57&gt;0,(+L57*0.3)*O57,0)</f>
        <v>0</v>
      </c>
      <c r="Q57" s="202"/>
      <c r="R57" s="130"/>
      <c r="S57" s="129">
        <f>IF(K57&gt;0,(+L57*0.5)*R57,0)</f>
        <v>0</v>
      </c>
      <c r="T57" s="125">
        <f t="shared" si="3"/>
        <v>0</v>
      </c>
    </row>
    <row r="58" spans="1:31" ht="16.5" customHeight="1" x14ac:dyDescent="0.35">
      <c r="A58" s="165" t="s">
        <v>94</v>
      </c>
      <c r="B58" s="166"/>
      <c r="C58" s="166"/>
      <c r="D58" s="166"/>
      <c r="E58" s="166"/>
      <c r="F58" s="166"/>
      <c r="G58" s="166"/>
      <c r="H58" s="166"/>
      <c r="I58" s="166"/>
      <c r="J58" s="166"/>
      <c r="K58" s="166"/>
      <c r="L58" s="166"/>
      <c r="M58" s="166"/>
      <c r="N58" s="166"/>
      <c r="O58" s="166"/>
      <c r="P58" s="166"/>
      <c r="Q58" s="166"/>
      <c r="R58" s="166"/>
      <c r="S58" s="166"/>
      <c r="T58" s="167"/>
    </row>
    <row r="59" spans="1:31" ht="16.5" customHeight="1" x14ac:dyDescent="0.35">
      <c r="A59" s="187" t="s">
        <v>95</v>
      </c>
      <c r="B59" s="188"/>
      <c r="C59" s="188"/>
      <c r="D59" s="188"/>
      <c r="E59" s="188"/>
      <c r="F59" s="188"/>
      <c r="G59" s="188"/>
      <c r="H59" s="188"/>
      <c r="I59" s="188"/>
      <c r="J59" s="188"/>
      <c r="K59" s="188"/>
      <c r="L59" s="188"/>
      <c r="M59" s="188"/>
      <c r="N59" s="188"/>
      <c r="O59" s="188"/>
      <c r="P59" s="188"/>
      <c r="Q59" s="188"/>
      <c r="R59" s="188"/>
      <c r="S59" s="188"/>
      <c r="T59" s="189"/>
    </row>
    <row r="60" spans="1:31" ht="9.75" customHeight="1" x14ac:dyDescent="0.35">
      <c r="A60" s="183"/>
      <c r="B60" s="183"/>
      <c r="C60" s="183"/>
      <c r="D60" s="183"/>
      <c r="E60" s="183"/>
      <c r="F60" s="183"/>
      <c r="G60" s="183"/>
      <c r="H60" s="183"/>
      <c r="I60" s="183"/>
      <c r="J60" s="183"/>
      <c r="K60" s="183"/>
      <c r="L60" s="183"/>
      <c r="M60" s="183"/>
      <c r="N60" s="183"/>
      <c r="O60" s="183"/>
      <c r="P60" s="183"/>
      <c r="Q60" s="183"/>
      <c r="R60" s="183"/>
      <c r="S60" s="183"/>
      <c r="T60" s="183"/>
    </row>
    <row r="61" spans="1:31" ht="16.5" customHeight="1" x14ac:dyDescent="0.35">
      <c r="A61" s="179" t="s">
        <v>52</v>
      </c>
      <c r="B61" s="179"/>
      <c r="C61" s="179"/>
      <c r="D61" s="179"/>
      <c r="E61" s="179"/>
      <c r="F61" s="179"/>
      <c r="G61" s="179"/>
      <c r="H61" s="179"/>
      <c r="I61" s="179"/>
      <c r="J61" s="179"/>
      <c r="K61" s="179"/>
      <c r="L61" s="179"/>
      <c r="M61" s="179"/>
      <c r="N61" s="179"/>
      <c r="O61" s="179"/>
      <c r="P61" s="179"/>
      <c r="Q61" s="179"/>
      <c r="R61" s="179"/>
      <c r="S61" s="179"/>
      <c r="T61" s="179"/>
    </row>
    <row r="62" spans="1:31" ht="16.5" customHeight="1" x14ac:dyDescent="0.35">
      <c r="A62" s="190"/>
      <c r="B62" s="174"/>
      <c r="C62" s="174"/>
      <c r="D62" s="174"/>
      <c r="E62" s="174"/>
      <c r="F62" s="174"/>
      <c r="G62" s="174"/>
      <c r="H62" s="174"/>
      <c r="I62" s="174"/>
      <c r="J62" s="174"/>
      <c r="K62" s="174"/>
      <c r="L62" s="174"/>
      <c r="M62" s="174"/>
      <c r="N62" s="174"/>
      <c r="O62" s="186" t="s">
        <v>43</v>
      </c>
      <c r="P62" s="174"/>
      <c r="Q62" s="174"/>
      <c r="R62" s="186" t="s">
        <v>46</v>
      </c>
      <c r="S62" s="186"/>
      <c r="T62" s="123" t="s">
        <v>9</v>
      </c>
    </row>
    <row r="63" spans="1:31" s="107" customFormat="1" ht="16.5" customHeight="1" x14ac:dyDescent="0.35">
      <c r="A63" s="173" t="s">
        <v>83</v>
      </c>
      <c r="B63" s="173"/>
      <c r="C63" s="173"/>
      <c r="D63" s="173"/>
      <c r="E63" s="173"/>
      <c r="F63" s="173"/>
      <c r="G63" s="173"/>
      <c r="H63" s="173"/>
      <c r="I63" s="173"/>
      <c r="J63" s="173"/>
      <c r="K63" s="173"/>
      <c r="L63" s="173"/>
      <c r="M63" s="173"/>
      <c r="N63" s="173"/>
      <c r="O63" s="184"/>
      <c r="P63" s="182"/>
      <c r="Q63" s="182"/>
      <c r="R63" s="185">
        <v>452</v>
      </c>
      <c r="S63" s="185"/>
      <c r="T63" s="125">
        <f>+O63*R63</f>
        <v>0</v>
      </c>
      <c r="U63" s="92"/>
      <c r="V63" s="92"/>
      <c r="W63" s="92"/>
      <c r="X63" s="92"/>
      <c r="Y63" s="92"/>
      <c r="Z63" s="92"/>
      <c r="AA63" s="92"/>
      <c r="AB63" s="92"/>
      <c r="AC63" s="92"/>
      <c r="AD63" s="92"/>
      <c r="AE63" s="92"/>
    </row>
    <row r="64" spans="1:31" ht="9.75" customHeight="1" x14ac:dyDescent="0.35">
      <c r="A64" s="183"/>
      <c r="B64" s="183"/>
      <c r="C64" s="183"/>
      <c r="D64" s="183"/>
      <c r="E64" s="183"/>
      <c r="F64" s="183"/>
      <c r="G64" s="183"/>
      <c r="H64" s="183"/>
      <c r="I64" s="183"/>
      <c r="J64" s="183"/>
      <c r="K64" s="183"/>
      <c r="L64" s="183"/>
      <c r="M64" s="183"/>
      <c r="N64" s="183"/>
      <c r="O64" s="183"/>
      <c r="P64" s="183"/>
      <c r="Q64" s="183"/>
      <c r="R64" s="183"/>
      <c r="S64" s="183"/>
      <c r="T64" s="183"/>
    </row>
    <row r="65" spans="1:31" ht="16.5" customHeight="1" x14ac:dyDescent="0.35">
      <c r="A65" s="179" t="s">
        <v>31</v>
      </c>
      <c r="B65" s="179"/>
      <c r="C65" s="179"/>
      <c r="D65" s="179"/>
      <c r="E65" s="179"/>
      <c r="F65" s="179"/>
      <c r="G65" s="179"/>
      <c r="H65" s="179"/>
      <c r="I65" s="179"/>
      <c r="J65" s="179"/>
      <c r="K65" s="179"/>
      <c r="L65" s="179"/>
      <c r="M65" s="179"/>
      <c r="N65" s="179"/>
      <c r="O65" s="179"/>
      <c r="P65" s="179"/>
      <c r="Q65" s="179"/>
      <c r="R65" s="179"/>
      <c r="S65" s="179"/>
      <c r="T65" s="179"/>
    </row>
    <row r="66" spans="1:31" ht="16.5" customHeight="1" x14ac:dyDescent="0.35">
      <c r="A66" s="173"/>
      <c r="B66" s="174"/>
      <c r="C66" s="174"/>
      <c r="D66" s="174"/>
      <c r="E66" s="174"/>
      <c r="F66" s="174"/>
      <c r="G66" s="174"/>
      <c r="H66" s="174"/>
      <c r="I66" s="174"/>
      <c r="J66" s="174"/>
      <c r="K66" s="174"/>
      <c r="L66" s="174"/>
      <c r="M66" s="174"/>
      <c r="N66" s="174"/>
      <c r="O66" s="174"/>
      <c r="P66" s="174"/>
      <c r="Q66" s="174"/>
      <c r="R66" s="186" t="s">
        <v>29</v>
      </c>
      <c r="S66" s="186"/>
      <c r="T66" s="123" t="s">
        <v>9</v>
      </c>
    </row>
    <row r="67" spans="1:31" ht="16.5" customHeight="1" x14ac:dyDescent="0.35">
      <c r="A67" s="175"/>
      <c r="B67" s="176"/>
      <c r="C67" s="176"/>
      <c r="D67" s="176"/>
      <c r="E67" s="176"/>
      <c r="F67" s="176"/>
      <c r="G67" s="176"/>
      <c r="H67" s="176"/>
      <c r="I67" s="176"/>
      <c r="J67" s="176"/>
      <c r="K67" s="176"/>
      <c r="L67" s="176"/>
      <c r="M67" s="176"/>
      <c r="N67" s="176"/>
      <c r="O67" s="176"/>
      <c r="P67" s="176"/>
      <c r="Q67" s="176"/>
      <c r="R67" s="182"/>
      <c r="S67" s="182"/>
      <c r="T67" s="122"/>
    </row>
    <row r="68" spans="1:31" ht="16.5" customHeight="1" x14ac:dyDescent="0.35">
      <c r="A68" s="175"/>
      <c r="B68" s="176"/>
      <c r="C68" s="176"/>
      <c r="D68" s="176"/>
      <c r="E68" s="176"/>
      <c r="F68" s="176"/>
      <c r="G68" s="176"/>
      <c r="H68" s="176"/>
      <c r="I68" s="176"/>
      <c r="J68" s="176"/>
      <c r="K68" s="176"/>
      <c r="L68" s="176"/>
      <c r="M68" s="176"/>
      <c r="N68" s="176"/>
      <c r="O68" s="176"/>
      <c r="P68" s="176"/>
      <c r="Q68" s="176"/>
      <c r="R68" s="182"/>
      <c r="S68" s="182"/>
      <c r="T68" s="122"/>
    </row>
    <row r="69" spans="1:31" ht="16.5" customHeight="1" x14ac:dyDescent="0.35">
      <c r="A69" s="175"/>
      <c r="B69" s="176"/>
      <c r="C69" s="176"/>
      <c r="D69" s="176"/>
      <c r="E69" s="176"/>
      <c r="F69" s="176"/>
      <c r="G69" s="176"/>
      <c r="H69" s="176"/>
      <c r="I69" s="176"/>
      <c r="J69" s="176"/>
      <c r="K69" s="176"/>
      <c r="L69" s="176"/>
      <c r="M69" s="176"/>
      <c r="N69" s="176"/>
      <c r="O69" s="176"/>
      <c r="P69" s="176"/>
      <c r="Q69" s="176"/>
      <c r="R69" s="182"/>
      <c r="S69" s="182"/>
      <c r="T69" s="122"/>
    </row>
    <row r="70" spans="1:31" s="107" customFormat="1" ht="16.5" customHeight="1" x14ac:dyDescent="0.35">
      <c r="A70" s="175"/>
      <c r="B70" s="176"/>
      <c r="C70" s="176"/>
      <c r="D70" s="176"/>
      <c r="E70" s="176"/>
      <c r="F70" s="176"/>
      <c r="G70" s="176"/>
      <c r="H70" s="176"/>
      <c r="I70" s="176"/>
      <c r="J70" s="176"/>
      <c r="K70" s="176"/>
      <c r="L70" s="176"/>
      <c r="M70" s="176"/>
      <c r="N70" s="176"/>
      <c r="O70" s="176"/>
      <c r="P70" s="176"/>
      <c r="Q70" s="176"/>
      <c r="R70" s="182"/>
      <c r="S70" s="182"/>
      <c r="T70" s="122"/>
      <c r="U70" s="92"/>
      <c r="V70" s="92"/>
      <c r="W70" s="92"/>
      <c r="X70" s="92"/>
      <c r="Y70" s="92"/>
      <c r="Z70" s="92"/>
      <c r="AA70" s="92"/>
      <c r="AB70" s="92"/>
      <c r="AC70" s="92"/>
      <c r="AD70" s="92"/>
      <c r="AE70" s="92"/>
    </row>
    <row r="71" spans="1:31" ht="9.75" customHeight="1" x14ac:dyDescent="0.35">
      <c r="A71" s="183"/>
      <c r="B71" s="183"/>
      <c r="C71" s="183"/>
      <c r="D71" s="183"/>
      <c r="E71" s="183"/>
      <c r="F71" s="183"/>
      <c r="G71" s="183"/>
      <c r="H71" s="183"/>
      <c r="I71" s="183"/>
      <c r="J71" s="183"/>
      <c r="K71" s="183"/>
      <c r="L71" s="183"/>
      <c r="M71" s="183"/>
      <c r="N71" s="183"/>
      <c r="O71" s="183"/>
      <c r="P71" s="183"/>
      <c r="Q71" s="183"/>
      <c r="R71" s="183"/>
      <c r="S71" s="183"/>
      <c r="T71" s="183"/>
    </row>
    <row r="72" spans="1:31" ht="18.25" customHeight="1" x14ac:dyDescent="0.35">
      <c r="A72" s="173" t="s">
        <v>18</v>
      </c>
      <c r="B72" s="174"/>
      <c r="C72" s="174"/>
      <c r="D72" s="174"/>
      <c r="E72" s="174"/>
      <c r="F72" s="174"/>
      <c r="G72" s="174"/>
      <c r="H72" s="174"/>
      <c r="I72" s="174"/>
      <c r="J72" s="174"/>
      <c r="K72" s="174"/>
      <c r="L72" s="174"/>
      <c r="M72" s="174"/>
      <c r="N72" s="174"/>
      <c r="O72" s="174"/>
      <c r="P72" s="174"/>
      <c r="Q72" s="174"/>
      <c r="R72" s="174"/>
      <c r="S72" s="174"/>
      <c r="T72" s="121">
        <f>+T28+SUM(T33:T35)+SUM(T39:T40)+SUM(T54:T57)+T63+SUM(T46:T49)+SUM(T67:T70)</f>
        <v>0</v>
      </c>
    </row>
    <row r="73" spans="1:31" ht="16" customHeight="1" x14ac:dyDescent="0.35">
      <c r="A73" s="173" t="s">
        <v>4</v>
      </c>
      <c r="B73" s="174"/>
      <c r="C73" s="174"/>
      <c r="D73" s="174"/>
      <c r="E73" s="174"/>
      <c r="F73" s="174"/>
      <c r="G73" s="174"/>
      <c r="H73" s="175"/>
      <c r="I73" s="176"/>
      <c r="J73" s="176"/>
      <c r="K73" s="176"/>
      <c r="L73" s="176"/>
      <c r="M73" s="176"/>
      <c r="N73" s="176"/>
      <c r="O73" s="176"/>
      <c r="P73" s="176"/>
      <c r="Q73" s="176"/>
      <c r="R73" s="176"/>
      <c r="S73" s="176"/>
      <c r="T73" s="122"/>
    </row>
    <row r="74" spans="1:31" ht="19" customHeight="1" x14ac:dyDescent="0.35">
      <c r="A74" s="173" t="s">
        <v>17</v>
      </c>
      <c r="B74" s="174"/>
      <c r="C74" s="174"/>
      <c r="D74" s="174"/>
      <c r="E74" s="174"/>
      <c r="F74" s="174"/>
      <c r="G74" s="174"/>
      <c r="H74" s="175"/>
      <c r="I74" s="176"/>
      <c r="J74" s="176"/>
      <c r="K74" s="176"/>
      <c r="L74" s="176"/>
      <c r="M74" s="176"/>
      <c r="N74" s="176"/>
      <c r="O74" s="176"/>
      <c r="P74" s="176"/>
      <c r="Q74" s="176"/>
      <c r="R74" s="176"/>
      <c r="S74" s="176"/>
      <c r="T74" s="122"/>
    </row>
    <row r="75" spans="1:31" ht="16.5" customHeight="1" x14ac:dyDescent="0.35">
      <c r="A75" s="173" t="s">
        <v>36</v>
      </c>
      <c r="B75" s="174"/>
      <c r="C75" s="174"/>
      <c r="D75" s="174"/>
      <c r="E75" s="174"/>
      <c r="F75" s="174"/>
      <c r="G75" s="174"/>
      <c r="H75" s="174"/>
      <c r="I75" s="174"/>
      <c r="J75" s="174"/>
      <c r="K75" s="174"/>
      <c r="L75" s="174"/>
      <c r="M75" s="174"/>
      <c r="N75" s="174"/>
      <c r="O75" s="174"/>
      <c r="P75" s="174"/>
      <c r="Q75" s="174"/>
      <c r="R75" s="174"/>
      <c r="S75" s="174"/>
      <c r="T75" s="121">
        <f>+T72-SUM(T73:T74)</f>
        <v>0</v>
      </c>
    </row>
    <row r="76" spans="1:31" s="110" customFormat="1" ht="9" customHeight="1" x14ac:dyDescent="0.25">
      <c r="A76" s="177"/>
      <c r="B76" s="178"/>
      <c r="C76" s="178"/>
      <c r="D76" s="178"/>
      <c r="E76" s="178"/>
      <c r="F76" s="178"/>
      <c r="G76" s="178"/>
      <c r="H76" s="178"/>
      <c r="I76" s="178"/>
      <c r="J76" s="178"/>
      <c r="K76" s="178"/>
      <c r="L76" s="178"/>
      <c r="M76" s="178"/>
      <c r="N76" s="178"/>
      <c r="O76" s="178"/>
      <c r="P76" s="178"/>
      <c r="Q76" s="178"/>
      <c r="R76" s="178"/>
      <c r="S76" s="178"/>
      <c r="T76" s="178"/>
      <c r="U76" s="109"/>
      <c r="V76" s="109"/>
      <c r="W76" s="109"/>
      <c r="X76" s="109"/>
      <c r="Y76" s="109"/>
      <c r="Z76" s="109"/>
      <c r="AA76" s="109"/>
      <c r="AB76" s="109"/>
      <c r="AC76" s="109"/>
      <c r="AD76" s="109"/>
      <c r="AE76" s="109"/>
    </row>
    <row r="77" spans="1:31" s="110" customFormat="1" ht="16.5" customHeight="1" x14ac:dyDescent="0.25">
      <c r="A77" s="179" t="s">
        <v>88</v>
      </c>
      <c r="B77" s="179"/>
      <c r="C77" s="179"/>
      <c r="D77" s="179"/>
      <c r="E77" s="179"/>
      <c r="F77" s="179"/>
      <c r="G77" s="179"/>
      <c r="H77" s="179"/>
      <c r="I77" s="179"/>
      <c r="J77" s="179"/>
      <c r="K77" s="179"/>
      <c r="L77" s="179"/>
      <c r="M77" s="179"/>
      <c r="N77" s="179"/>
      <c r="O77" s="179"/>
      <c r="P77" s="179"/>
      <c r="Q77" s="179"/>
      <c r="R77" s="179"/>
      <c r="S77" s="179"/>
      <c r="T77" s="179"/>
      <c r="U77" s="109"/>
      <c r="V77" s="109"/>
      <c r="W77" s="109"/>
      <c r="X77" s="109"/>
      <c r="Y77" s="109"/>
      <c r="Z77" s="109"/>
      <c r="AA77" s="109"/>
      <c r="AB77" s="109"/>
      <c r="AC77" s="109"/>
      <c r="AD77" s="109"/>
      <c r="AE77" s="109"/>
    </row>
    <row r="78" spans="1:31" s="110" customFormat="1" ht="16.5" customHeight="1" x14ac:dyDescent="0.25">
      <c r="A78" s="119"/>
      <c r="B78" s="180" t="s">
        <v>51</v>
      </c>
      <c r="C78" s="180"/>
      <c r="D78" s="119"/>
      <c r="E78" s="180" t="s">
        <v>32</v>
      </c>
      <c r="F78" s="180"/>
      <c r="G78" s="180"/>
      <c r="H78" s="180"/>
      <c r="I78" s="180"/>
      <c r="J78" s="180"/>
      <c r="K78" s="111"/>
      <c r="L78" s="181" t="s">
        <v>74</v>
      </c>
      <c r="M78" s="181"/>
      <c r="N78" s="181"/>
      <c r="O78" s="181"/>
      <c r="P78" s="181"/>
      <c r="Q78" s="181"/>
      <c r="R78" s="181"/>
      <c r="S78" s="181"/>
      <c r="T78" s="181"/>
      <c r="U78" s="109"/>
      <c r="V78" s="109"/>
      <c r="W78" s="109"/>
      <c r="X78" s="109"/>
      <c r="Y78" s="109"/>
      <c r="Z78" s="109"/>
      <c r="AA78" s="109"/>
      <c r="AB78" s="109"/>
      <c r="AC78" s="109"/>
      <c r="AD78" s="109"/>
      <c r="AE78" s="109"/>
    </row>
    <row r="79" spans="1:31" ht="16.5" customHeight="1" x14ac:dyDescent="0.35">
      <c r="A79" s="157" t="s">
        <v>72</v>
      </c>
      <c r="B79" s="158"/>
      <c r="C79" s="158"/>
      <c r="D79" s="158"/>
      <c r="E79" s="159"/>
      <c r="F79" s="160"/>
      <c r="G79" s="161"/>
      <c r="H79" s="161"/>
      <c r="I79" s="161"/>
      <c r="J79" s="162"/>
      <c r="K79" s="111"/>
      <c r="L79" s="120"/>
      <c r="M79" s="163" t="s">
        <v>73</v>
      </c>
      <c r="N79" s="163"/>
      <c r="O79" s="163"/>
      <c r="P79" s="164"/>
      <c r="Q79" s="164"/>
      <c r="R79" s="163" t="s">
        <v>75</v>
      </c>
      <c r="S79" s="163"/>
      <c r="T79" s="163"/>
    </row>
    <row r="80" spans="1:31" ht="16.5" customHeight="1" x14ac:dyDescent="0.35">
      <c r="A80" s="165" t="s">
        <v>21</v>
      </c>
      <c r="B80" s="166"/>
      <c r="C80" s="166"/>
      <c r="D80" s="167"/>
      <c r="E80" s="165" t="s">
        <v>38</v>
      </c>
      <c r="F80" s="168"/>
      <c r="G80" s="168"/>
      <c r="H80" s="168"/>
      <c r="I80" s="168"/>
      <c r="J80" s="169"/>
      <c r="K80" s="112"/>
      <c r="L80" s="170" t="s">
        <v>11</v>
      </c>
      <c r="M80" s="171"/>
      <c r="N80" s="171"/>
      <c r="O80" s="171"/>
      <c r="P80" s="171"/>
      <c r="Q80" s="171"/>
      <c r="R80" s="171"/>
      <c r="S80" s="171"/>
      <c r="T80" s="172"/>
    </row>
    <row r="81" spans="1:20" ht="29.25" customHeight="1" x14ac:dyDescent="0.35">
      <c r="A81" s="148"/>
      <c r="B81" s="149"/>
      <c r="C81" s="149"/>
      <c r="D81" s="150"/>
      <c r="E81" s="151"/>
      <c r="F81" s="152"/>
      <c r="G81" s="152"/>
      <c r="H81" s="152"/>
      <c r="I81" s="152"/>
      <c r="J81" s="153"/>
      <c r="K81" s="112"/>
      <c r="L81" s="154"/>
      <c r="M81" s="155"/>
      <c r="N81" s="155"/>
      <c r="O81" s="155"/>
      <c r="P81" s="155"/>
      <c r="Q81" s="155"/>
      <c r="R81" s="155"/>
      <c r="S81" s="155"/>
      <c r="T81" s="156"/>
    </row>
    <row r="82" spans="1:20" x14ac:dyDescent="0.35">
      <c r="A82" s="113"/>
      <c r="B82" s="114"/>
      <c r="C82" s="114"/>
      <c r="D82" s="114"/>
      <c r="E82" s="115"/>
      <c r="F82" s="115"/>
      <c r="G82" s="115"/>
      <c r="H82" s="115"/>
      <c r="I82" s="115"/>
      <c r="J82" s="115"/>
      <c r="K82" s="115"/>
      <c r="L82" s="115"/>
      <c r="M82" s="115"/>
      <c r="N82" s="115"/>
      <c r="O82" s="115"/>
      <c r="P82" s="115"/>
      <c r="Q82" s="115"/>
      <c r="R82" s="115"/>
      <c r="S82" s="115"/>
      <c r="T82" s="115"/>
    </row>
  </sheetData>
  <sheetProtection sheet="1" objects="1" scenarios="1"/>
  <mergeCells count="260">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 ref="A10:D10"/>
    <mergeCell ref="E10:T10"/>
    <mergeCell ref="A11:D11"/>
    <mergeCell ref="E11:T11"/>
    <mergeCell ref="A12:T12"/>
    <mergeCell ref="A13:T13"/>
    <mergeCell ref="A8:D8"/>
    <mergeCell ref="E8:J8"/>
    <mergeCell ref="K8:L8"/>
    <mergeCell ref="M8:T8"/>
    <mergeCell ref="A9:D9"/>
    <mergeCell ref="E9:J9"/>
    <mergeCell ref="K9:L9"/>
    <mergeCell ref="M9:T9"/>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40:J40"/>
    <mergeCell ref="P40:Q40"/>
    <mergeCell ref="A41:T41"/>
    <mergeCell ref="A42:T42"/>
    <mergeCell ref="A43:T43"/>
    <mergeCell ref="A44:J44"/>
    <mergeCell ref="K44:L44"/>
    <mergeCell ref="M44:Q44"/>
    <mergeCell ref="R44:S45"/>
    <mergeCell ref="T44:T45"/>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8:J48"/>
    <mergeCell ref="K48:L48"/>
    <mergeCell ref="M48:N48"/>
    <mergeCell ref="P48:Q48"/>
    <mergeCell ref="R48:S48"/>
    <mergeCell ref="A49:J49"/>
    <mergeCell ref="K49:L49"/>
    <mergeCell ref="M49:N49"/>
    <mergeCell ref="P49:Q49"/>
    <mergeCell ref="R49:S49"/>
    <mergeCell ref="A50:T50"/>
    <mergeCell ref="A51:T51"/>
    <mergeCell ref="A52:H53"/>
    <mergeCell ref="I52:J52"/>
    <mergeCell ref="M52:S52"/>
    <mergeCell ref="T52:T53"/>
    <mergeCell ref="I53:J53"/>
    <mergeCell ref="M53:N53"/>
    <mergeCell ref="O53:Q53"/>
    <mergeCell ref="R53:S53"/>
    <mergeCell ref="A58:T58"/>
    <mergeCell ref="A59:T59"/>
    <mergeCell ref="A60:T60"/>
    <mergeCell ref="A61:T61"/>
    <mergeCell ref="A62:N62"/>
    <mergeCell ref="O62:Q62"/>
    <mergeCell ref="R62:S62"/>
    <mergeCell ref="A54:A57"/>
    <mergeCell ref="B54:D57"/>
    <mergeCell ref="E54:J54"/>
    <mergeCell ref="P54:Q54"/>
    <mergeCell ref="E55:J55"/>
    <mergeCell ref="P55:Q55"/>
    <mergeCell ref="E56:J56"/>
    <mergeCell ref="P56:Q56"/>
    <mergeCell ref="E57:J57"/>
    <mergeCell ref="P57:Q57"/>
    <mergeCell ref="A67:Q67"/>
    <mergeCell ref="R67:S67"/>
    <mergeCell ref="A68:Q68"/>
    <mergeCell ref="R68:S68"/>
    <mergeCell ref="A69:Q69"/>
    <mergeCell ref="R69:S69"/>
    <mergeCell ref="A63:N63"/>
    <mergeCell ref="O63:Q63"/>
    <mergeCell ref="R63:S63"/>
    <mergeCell ref="A64:T64"/>
    <mergeCell ref="A65:T65"/>
    <mergeCell ref="A66:Q66"/>
    <mergeCell ref="R66:S66"/>
    <mergeCell ref="A74:G74"/>
    <mergeCell ref="H74:S74"/>
    <mergeCell ref="A75:S75"/>
    <mergeCell ref="A76:T76"/>
    <mergeCell ref="A77:T77"/>
    <mergeCell ref="B78:C78"/>
    <mergeCell ref="E78:J78"/>
    <mergeCell ref="L78:T78"/>
    <mergeCell ref="A70:Q70"/>
    <mergeCell ref="R70:S70"/>
    <mergeCell ref="A71:T71"/>
    <mergeCell ref="A72:S72"/>
    <mergeCell ref="A73:G73"/>
    <mergeCell ref="H73:S73"/>
    <mergeCell ref="A81:D81"/>
    <mergeCell ref="E81:J81"/>
    <mergeCell ref="L81:T81"/>
    <mergeCell ref="A79:E79"/>
    <mergeCell ref="F79:J79"/>
    <mergeCell ref="M79:O79"/>
    <mergeCell ref="P79:Q79"/>
    <mergeCell ref="R79:T79"/>
    <mergeCell ref="A80:D80"/>
    <mergeCell ref="E80:J80"/>
    <mergeCell ref="L80:T80"/>
  </mergeCells>
  <pageMargins left="0.7" right="0.7" top="0.75" bottom="0.75" header="0.3" footer="0.3"/>
  <pageSetup paperSize="9" scale="5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7B09-F972-487C-9155-FE525204F4E9}">
  <sheetPr>
    <pageSetUpPr fitToPage="1"/>
  </sheetPr>
  <dimension ref="A1:AE82"/>
  <sheetViews>
    <sheetView showGridLines="0" workbookViewId="0">
      <selection activeCell="E5" sqref="E5:J5"/>
    </sheetView>
  </sheetViews>
  <sheetFormatPr defaultColWidth="9.1796875" defaultRowHeight="14.5" x14ac:dyDescent="0.35"/>
  <cols>
    <col min="1" max="1" width="3.453125" style="96" customWidth="1"/>
    <col min="2" max="2" width="9.1796875" style="96"/>
    <col min="3" max="3" width="8.81640625" style="96" customWidth="1"/>
    <col min="4" max="4" width="5.7265625" style="96" customWidth="1"/>
    <col min="5" max="5" width="9.453125" style="96" customWidth="1"/>
    <col min="6" max="6" width="5.54296875" style="96" customWidth="1"/>
    <col min="7" max="7" width="12" style="96" customWidth="1"/>
    <col min="8" max="8" width="12.54296875" style="96" customWidth="1"/>
    <col min="9" max="9" width="6.7265625" style="96" customWidth="1"/>
    <col min="10" max="10" width="6.453125" style="96" customWidth="1"/>
    <col min="11" max="11" width="11" style="96" customWidth="1"/>
    <col min="12" max="12" width="9.81640625" style="96" customWidth="1"/>
    <col min="13" max="13" width="4.1796875" style="96" customWidth="1"/>
    <col min="14" max="14" width="9.1796875" style="96"/>
    <col min="15" max="15" width="3.81640625" style="96" customWidth="1"/>
    <col min="16" max="16" width="4.453125" style="96" customWidth="1"/>
    <col min="17" max="17" width="5.7265625" style="96" customWidth="1"/>
    <col min="18" max="18" width="3.54296875" style="96" customWidth="1"/>
    <col min="19" max="19" width="10.26953125" style="96" customWidth="1"/>
    <col min="20" max="20" width="12.81640625" style="96" customWidth="1"/>
    <col min="21" max="21" width="19.26953125" style="93" customWidth="1"/>
    <col min="22" max="22" width="16.1796875" style="93" customWidth="1"/>
    <col min="23" max="23" width="9.1796875" style="93"/>
    <col min="24" max="24" width="20.54296875" style="93" bestFit="1" customWidth="1"/>
    <col min="25" max="31" width="9.1796875" style="93"/>
    <col min="32" max="16384" width="9.1796875" style="96"/>
  </cols>
  <sheetData>
    <row r="1" spans="1:31" s="110" customFormat="1" ht="45" customHeight="1" x14ac:dyDescent="0.25">
      <c r="A1" s="258" t="s">
        <v>101</v>
      </c>
      <c r="B1" s="258"/>
      <c r="C1" s="258"/>
      <c r="D1" s="258"/>
      <c r="E1" s="258"/>
      <c r="F1" s="258"/>
      <c r="G1" s="258"/>
      <c r="H1" s="258"/>
      <c r="I1" s="258"/>
      <c r="J1" s="258"/>
      <c r="K1" s="258"/>
      <c r="L1" s="258"/>
      <c r="M1" s="258"/>
      <c r="N1" s="258"/>
      <c r="O1" s="258"/>
      <c r="P1" s="258"/>
      <c r="Q1" s="258"/>
      <c r="R1" s="94"/>
      <c r="S1" s="259">
        <v>2024</v>
      </c>
      <c r="T1" s="259"/>
      <c r="U1" s="145"/>
      <c r="V1" s="145"/>
      <c r="W1" s="145"/>
      <c r="X1" s="145"/>
      <c r="Y1" s="145"/>
      <c r="Z1" s="145"/>
      <c r="AA1" s="145"/>
      <c r="AB1" s="145"/>
      <c r="AC1" s="145"/>
      <c r="AD1" s="109"/>
      <c r="AE1" s="109"/>
    </row>
    <row r="2" spans="1:31" ht="21" customHeight="1" x14ac:dyDescent="0.35">
      <c r="A2" s="260" t="s">
        <v>102</v>
      </c>
      <c r="B2" s="260"/>
      <c r="C2" s="260"/>
      <c r="D2" s="260"/>
      <c r="E2" s="260"/>
      <c r="F2" s="260"/>
      <c r="G2" s="260"/>
      <c r="H2" s="260"/>
      <c r="I2" s="260"/>
      <c r="J2" s="260"/>
      <c r="K2" s="260"/>
      <c r="L2" s="260"/>
      <c r="M2" s="260"/>
      <c r="N2" s="260"/>
      <c r="O2" s="260"/>
      <c r="P2" s="260"/>
      <c r="Q2" s="260"/>
      <c r="R2" s="260"/>
      <c r="S2" s="260"/>
      <c r="T2" s="260"/>
      <c r="AB2" s="95"/>
      <c r="AC2" s="95"/>
    </row>
    <row r="3" spans="1:31" ht="10.5" customHeight="1" x14ac:dyDescent="0.35">
      <c r="A3" s="261"/>
      <c r="B3" s="178"/>
      <c r="C3" s="178"/>
      <c r="D3" s="178"/>
      <c r="E3" s="178"/>
      <c r="F3" s="178"/>
      <c r="G3" s="178"/>
      <c r="H3" s="178"/>
      <c r="I3" s="178"/>
      <c r="J3" s="178"/>
      <c r="K3" s="178"/>
      <c r="L3" s="178"/>
      <c r="M3" s="178"/>
      <c r="N3" s="178"/>
      <c r="O3" s="178"/>
      <c r="P3" s="178"/>
      <c r="Q3" s="178"/>
      <c r="R3" s="178"/>
      <c r="S3" s="178"/>
      <c r="T3" s="178"/>
      <c r="U3" s="97">
        <v>0.99998842592592585</v>
      </c>
      <c r="V3" s="98"/>
      <c r="AB3" s="95"/>
      <c r="AC3" s="95"/>
    </row>
    <row r="4" spans="1:31" ht="16.5" customHeight="1" x14ac:dyDescent="0.35">
      <c r="A4" s="262" t="s">
        <v>84</v>
      </c>
      <c r="B4" s="263"/>
      <c r="C4" s="263"/>
      <c r="D4" s="263"/>
      <c r="E4" s="263"/>
      <c r="F4" s="263"/>
      <c r="G4" s="263"/>
      <c r="H4" s="263"/>
      <c r="I4" s="263"/>
      <c r="J4" s="263"/>
      <c r="K4" s="263"/>
      <c r="L4" s="263"/>
      <c r="M4" s="263"/>
      <c r="N4" s="263"/>
      <c r="O4" s="263"/>
      <c r="P4" s="263"/>
      <c r="Q4" s="263"/>
      <c r="R4" s="263"/>
      <c r="S4" s="263"/>
      <c r="T4" s="263"/>
      <c r="U4" s="97"/>
      <c r="V4" s="98"/>
      <c r="AB4" s="95"/>
      <c r="AC4" s="95"/>
    </row>
    <row r="5" spans="1:31" ht="16.75" customHeight="1" x14ac:dyDescent="0.35">
      <c r="A5" s="173" t="s">
        <v>60</v>
      </c>
      <c r="B5" s="173"/>
      <c r="C5" s="173"/>
      <c r="D5" s="173"/>
      <c r="E5" s="175"/>
      <c r="F5" s="175"/>
      <c r="G5" s="175"/>
      <c r="H5" s="175"/>
      <c r="I5" s="175"/>
      <c r="J5" s="175"/>
      <c r="K5" s="254" t="s">
        <v>30</v>
      </c>
      <c r="L5" s="254"/>
      <c r="M5" s="255"/>
      <c r="N5" s="255"/>
      <c r="O5" s="255"/>
      <c r="P5" s="255"/>
      <c r="Q5" s="142" t="s">
        <v>0</v>
      </c>
      <c r="R5" s="256"/>
      <c r="S5" s="257"/>
      <c r="T5" s="143" t="s">
        <v>79</v>
      </c>
      <c r="U5" s="93" t="s">
        <v>80</v>
      </c>
      <c r="V5" s="93">
        <v>658</v>
      </c>
      <c r="W5" s="93" t="s">
        <v>99</v>
      </c>
      <c r="AB5" s="95"/>
      <c r="AC5" s="95"/>
    </row>
    <row r="6" spans="1:31" ht="16.75" customHeight="1" x14ac:dyDescent="0.35">
      <c r="A6" s="173" t="s">
        <v>57</v>
      </c>
      <c r="B6" s="173"/>
      <c r="C6" s="173"/>
      <c r="D6" s="173"/>
      <c r="E6" s="164"/>
      <c r="F6" s="164"/>
      <c r="G6" s="164"/>
      <c r="H6" s="164"/>
      <c r="I6" s="164"/>
      <c r="J6" s="164"/>
      <c r="K6" s="254" t="s">
        <v>53</v>
      </c>
      <c r="L6" s="254"/>
      <c r="M6" s="255"/>
      <c r="N6" s="255"/>
      <c r="O6" s="255"/>
      <c r="P6" s="255"/>
      <c r="Q6" s="142" t="s">
        <v>0</v>
      </c>
      <c r="R6" s="256"/>
      <c r="S6" s="257"/>
      <c r="T6" s="144">
        <f>IF(OR(U6&lt;0,Z8&lt;0),0,+Z8+U6)</f>
        <v>0</v>
      </c>
      <c r="U6" s="99">
        <f>+V12</f>
        <v>0</v>
      </c>
      <c r="W6" s="91" t="s">
        <v>76</v>
      </c>
      <c r="X6" s="100" t="s">
        <v>77</v>
      </c>
      <c r="Y6" s="91" t="s">
        <v>78</v>
      </c>
      <c r="Z6" s="92"/>
      <c r="AB6" s="95"/>
      <c r="AC6" s="95"/>
    </row>
    <row r="7" spans="1:31" ht="16.75" customHeight="1" x14ac:dyDescent="0.35">
      <c r="A7" s="179" t="s">
        <v>85</v>
      </c>
      <c r="B7" s="179"/>
      <c r="C7" s="179"/>
      <c r="D7" s="179"/>
      <c r="E7" s="179"/>
      <c r="F7" s="179"/>
      <c r="G7" s="179"/>
      <c r="H7" s="179"/>
      <c r="I7" s="179"/>
      <c r="J7" s="179"/>
      <c r="K7" s="179"/>
      <c r="L7" s="179"/>
      <c r="M7" s="179"/>
      <c r="N7" s="179"/>
      <c r="O7" s="179"/>
      <c r="P7" s="179"/>
      <c r="Q7" s="179"/>
      <c r="R7" s="179"/>
      <c r="S7" s="179"/>
      <c r="T7" s="179"/>
      <c r="U7" s="99"/>
      <c r="W7" s="91"/>
      <c r="X7" s="100"/>
      <c r="Y7" s="91"/>
      <c r="Z7" s="92"/>
      <c r="AB7" s="95"/>
      <c r="AC7" s="95"/>
    </row>
    <row r="8" spans="1:31" ht="16.75" customHeight="1" x14ac:dyDescent="0.35">
      <c r="A8" s="173" t="s">
        <v>48</v>
      </c>
      <c r="B8" s="173"/>
      <c r="C8" s="173"/>
      <c r="D8" s="173"/>
      <c r="E8" s="175"/>
      <c r="F8" s="175"/>
      <c r="G8" s="175"/>
      <c r="H8" s="175"/>
      <c r="I8" s="175"/>
      <c r="J8" s="175"/>
      <c r="K8" s="173" t="s">
        <v>47</v>
      </c>
      <c r="L8" s="173"/>
      <c r="M8" s="164"/>
      <c r="N8" s="164"/>
      <c r="O8" s="164"/>
      <c r="P8" s="164"/>
      <c r="Q8" s="164"/>
      <c r="R8" s="164"/>
      <c r="S8" s="164"/>
      <c r="T8" s="164"/>
      <c r="U8" s="101">
        <f>+W12+X12</f>
        <v>0</v>
      </c>
      <c r="W8" s="99">
        <f>IF(U8&lt;6,1,0)</f>
        <v>1</v>
      </c>
      <c r="X8" s="99">
        <f>IF(U8&lt;=12,IF(U8&gt;=6,1,0),0)</f>
        <v>0</v>
      </c>
      <c r="Y8" s="99">
        <f>IF(U8&gt;12,1,0)</f>
        <v>0</v>
      </c>
      <c r="Z8" s="92">
        <f>+X8+Y8</f>
        <v>0</v>
      </c>
      <c r="AB8" s="95"/>
      <c r="AC8" s="95"/>
    </row>
    <row r="9" spans="1:31" ht="16.75" customHeight="1" x14ac:dyDescent="0.35">
      <c r="A9" s="173" t="s">
        <v>71</v>
      </c>
      <c r="B9" s="173"/>
      <c r="C9" s="173"/>
      <c r="D9" s="173"/>
      <c r="E9" s="175"/>
      <c r="F9" s="175"/>
      <c r="G9" s="175"/>
      <c r="H9" s="175"/>
      <c r="I9" s="175"/>
      <c r="J9" s="175"/>
      <c r="K9" s="173" t="s">
        <v>6</v>
      </c>
      <c r="L9" s="173"/>
      <c r="M9" s="164"/>
      <c r="N9" s="164"/>
      <c r="O9" s="164"/>
      <c r="P9" s="164"/>
      <c r="Q9" s="164"/>
      <c r="R9" s="164"/>
      <c r="S9" s="164"/>
      <c r="T9" s="164"/>
      <c r="U9" s="102">
        <f>+M5+R5</f>
        <v>0</v>
      </c>
      <c r="AB9" s="95"/>
      <c r="AC9" s="95"/>
    </row>
    <row r="10" spans="1:31" ht="17.25" customHeight="1" x14ac:dyDescent="0.35">
      <c r="A10" s="173" t="s">
        <v>59</v>
      </c>
      <c r="B10" s="173"/>
      <c r="C10" s="173"/>
      <c r="D10" s="173"/>
      <c r="E10" s="250"/>
      <c r="F10" s="250"/>
      <c r="G10" s="250"/>
      <c r="H10" s="250"/>
      <c r="I10" s="250"/>
      <c r="J10" s="250"/>
      <c r="K10" s="250"/>
      <c r="L10" s="250"/>
      <c r="M10" s="250"/>
      <c r="N10" s="250"/>
      <c r="O10" s="250"/>
      <c r="P10" s="250"/>
      <c r="Q10" s="250"/>
      <c r="R10" s="250"/>
      <c r="S10" s="250"/>
      <c r="T10" s="250"/>
      <c r="U10" s="102">
        <f>+M6+R6</f>
        <v>0</v>
      </c>
      <c r="V10" s="102">
        <f>+U10-U9</f>
        <v>0</v>
      </c>
      <c r="AB10" s="95"/>
      <c r="AC10" s="95"/>
    </row>
    <row r="11" spans="1:31" ht="16.5" customHeight="1" x14ac:dyDescent="0.35">
      <c r="A11" s="173" t="s">
        <v>81</v>
      </c>
      <c r="B11" s="173"/>
      <c r="C11" s="173"/>
      <c r="D11" s="173"/>
      <c r="E11" s="250"/>
      <c r="F11" s="250"/>
      <c r="G11" s="250"/>
      <c r="H11" s="250"/>
      <c r="I11" s="250"/>
      <c r="J11" s="250"/>
      <c r="K11" s="250"/>
      <c r="L11" s="250"/>
      <c r="M11" s="250"/>
      <c r="N11" s="250"/>
      <c r="O11" s="250"/>
      <c r="P11" s="250"/>
      <c r="Q11" s="250"/>
      <c r="R11" s="250"/>
      <c r="S11" s="250"/>
      <c r="T11" s="250"/>
      <c r="V11" s="103">
        <f>+V10</f>
        <v>0</v>
      </c>
      <c r="AB11" s="95"/>
      <c r="AC11" s="95"/>
    </row>
    <row r="12" spans="1:31" ht="10.5" customHeight="1" x14ac:dyDescent="0.35">
      <c r="A12" s="177"/>
      <c r="B12" s="178"/>
      <c r="C12" s="178"/>
      <c r="D12" s="178"/>
      <c r="E12" s="178"/>
      <c r="F12" s="178"/>
      <c r="G12" s="178"/>
      <c r="H12" s="178"/>
      <c r="I12" s="178"/>
      <c r="J12" s="178"/>
      <c r="K12" s="178"/>
      <c r="L12" s="178"/>
      <c r="M12" s="178"/>
      <c r="N12" s="178"/>
      <c r="O12" s="178"/>
      <c r="P12" s="178"/>
      <c r="Q12" s="178"/>
      <c r="R12" s="178"/>
      <c r="S12" s="178"/>
      <c r="T12" s="178"/>
      <c r="U12" s="93">
        <f>IF(OR(R5&lt;=0,R6&lt;=0),0,MINUTE(V10))</f>
        <v>0</v>
      </c>
      <c r="V12" s="93">
        <f>IF(V11&lt;0,0,DAY(V11))</f>
        <v>0</v>
      </c>
      <c r="W12" s="104">
        <f>IF(V10&lt;0,0,HOUR(V11))</f>
        <v>0</v>
      </c>
      <c r="X12" s="105">
        <f>+U12/60</f>
        <v>0</v>
      </c>
      <c r="AB12" s="95"/>
      <c r="AC12" s="95"/>
    </row>
    <row r="13" spans="1:31" ht="17.25" customHeight="1" x14ac:dyDescent="0.35">
      <c r="A13" s="251" t="s">
        <v>50</v>
      </c>
      <c r="B13" s="252"/>
      <c r="C13" s="252"/>
      <c r="D13" s="252"/>
      <c r="E13" s="252"/>
      <c r="F13" s="252"/>
      <c r="G13" s="252"/>
      <c r="H13" s="252"/>
      <c r="I13" s="252"/>
      <c r="J13" s="252"/>
      <c r="K13" s="252"/>
      <c r="L13" s="252"/>
      <c r="M13" s="252"/>
      <c r="N13" s="252"/>
      <c r="O13" s="252"/>
      <c r="P13" s="252"/>
      <c r="Q13" s="252"/>
      <c r="R13" s="252"/>
      <c r="S13" s="252"/>
      <c r="T13" s="253"/>
      <c r="AB13" s="95"/>
      <c r="AC13" s="95"/>
    </row>
    <row r="14" spans="1:31" ht="15.25" customHeight="1" x14ac:dyDescent="0.35">
      <c r="A14" s="249" t="s">
        <v>42</v>
      </c>
      <c r="B14" s="172"/>
      <c r="C14" s="249" t="s">
        <v>26</v>
      </c>
      <c r="D14" s="172"/>
      <c r="E14" s="170"/>
      <c r="F14" s="171"/>
      <c r="G14" s="172"/>
      <c r="H14" s="170" t="s">
        <v>25</v>
      </c>
      <c r="I14" s="171"/>
      <c r="J14" s="172"/>
      <c r="K14" s="141" t="s">
        <v>42</v>
      </c>
      <c r="L14" s="249" t="s">
        <v>55</v>
      </c>
      <c r="M14" s="171"/>
      <c r="N14" s="172"/>
      <c r="O14" s="249" t="s">
        <v>44</v>
      </c>
      <c r="P14" s="171"/>
      <c r="Q14" s="172"/>
      <c r="R14" s="240" t="s">
        <v>29</v>
      </c>
      <c r="S14" s="241"/>
      <c r="T14" s="244" t="s">
        <v>9</v>
      </c>
      <c r="AB14" s="95"/>
      <c r="AC14" s="95"/>
    </row>
    <row r="15" spans="1:31" ht="16.75" customHeight="1" x14ac:dyDescent="0.35">
      <c r="A15" s="245" t="s">
        <v>21</v>
      </c>
      <c r="B15" s="246"/>
      <c r="C15" s="247" t="s">
        <v>86</v>
      </c>
      <c r="D15" s="246"/>
      <c r="E15" s="247" t="s">
        <v>14</v>
      </c>
      <c r="F15" s="248"/>
      <c r="G15" s="246"/>
      <c r="H15" s="247" t="s">
        <v>20</v>
      </c>
      <c r="I15" s="248"/>
      <c r="J15" s="246"/>
      <c r="K15" s="137" t="s">
        <v>87</v>
      </c>
      <c r="L15" s="245" t="s">
        <v>41</v>
      </c>
      <c r="M15" s="248"/>
      <c r="N15" s="246"/>
      <c r="O15" s="245" t="s">
        <v>23</v>
      </c>
      <c r="P15" s="248"/>
      <c r="Q15" s="246"/>
      <c r="R15" s="242"/>
      <c r="S15" s="243"/>
      <c r="T15" s="223"/>
      <c r="U15" s="95"/>
      <c r="V15" s="95"/>
      <c r="W15" s="95"/>
      <c r="X15" s="95"/>
      <c r="Y15" s="95"/>
      <c r="Z15" s="95"/>
      <c r="AA15" s="95"/>
      <c r="AB15" s="95"/>
      <c r="AC15" s="95"/>
    </row>
    <row r="16" spans="1:31" ht="16.75" customHeight="1" x14ac:dyDescent="0.35">
      <c r="A16" s="213"/>
      <c r="B16" s="214"/>
      <c r="C16" s="238"/>
      <c r="D16" s="239"/>
      <c r="E16" s="175"/>
      <c r="F16" s="176"/>
      <c r="G16" s="176"/>
      <c r="H16" s="175"/>
      <c r="I16" s="176"/>
      <c r="J16" s="176"/>
      <c r="K16" s="140"/>
      <c r="L16" s="175"/>
      <c r="M16" s="176"/>
      <c r="N16" s="176"/>
      <c r="O16" s="226"/>
      <c r="P16" s="237"/>
      <c r="Q16" s="237"/>
      <c r="R16" s="237"/>
      <c r="S16" s="237"/>
      <c r="T16" s="122"/>
      <c r="U16" s="95"/>
      <c r="V16" s="95"/>
      <c r="W16" s="95"/>
      <c r="X16" s="95"/>
      <c r="Y16" s="95"/>
      <c r="Z16" s="95"/>
      <c r="AA16" s="95"/>
      <c r="AB16" s="95"/>
      <c r="AC16" s="95"/>
    </row>
    <row r="17" spans="1:31" ht="18.25" customHeight="1" x14ac:dyDescent="0.35">
      <c r="A17" s="213"/>
      <c r="B17" s="214"/>
      <c r="C17" s="238"/>
      <c r="D17" s="239"/>
      <c r="E17" s="175"/>
      <c r="F17" s="176"/>
      <c r="G17" s="176"/>
      <c r="H17" s="175"/>
      <c r="I17" s="176"/>
      <c r="J17" s="176"/>
      <c r="K17" s="140"/>
      <c r="L17" s="175"/>
      <c r="M17" s="176"/>
      <c r="N17" s="176"/>
      <c r="O17" s="226"/>
      <c r="P17" s="237"/>
      <c r="Q17" s="237"/>
      <c r="R17" s="237"/>
      <c r="S17" s="237"/>
      <c r="T17" s="122"/>
      <c r="U17" s="95"/>
      <c r="V17" s="95"/>
      <c r="W17" s="95"/>
      <c r="X17" s="95"/>
      <c r="Y17" s="95"/>
      <c r="Z17" s="95"/>
      <c r="AA17" s="95"/>
      <c r="AB17" s="95"/>
      <c r="AC17" s="95"/>
    </row>
    <row r="18" spans="1:31" ht="18.25" customHeight="1" x14ac:dyDescent="0.35">
      <c r="A18" s="213"/>
      <c r="B18" s="214"/>
      <c r="C18" s="238"/>
      <c r="D18" s="239"/>
      <c r="E18" s="175"/>
      <c r="F18" s="176"/>
      <c r="G18" s="176"/>
      <c r="H18" s="175"/>
      <c r="I18" s="176"/>
      <c r="J18" s="176"/>
      <c r="K18" s="140"/>
      <c r="L18" s="175"/>
      <c r="M18" s="176"/>
      <c r="N18" s="176"/>
      <c r="O18" s="226"/>
      <c r="P18" s="237"/>
      <c r="Q18" s="237"/>
      <c r="R18" s="237"/>
      <c r="S18" s="237"/>
      <c r="T18" s="122"/>
      <c r="U18" s="95"/>
      <c r="V18" s="95"/>
      <c r="W18" s="95"/>
      <c r="X18" s="95"/>
      <c r="Y18" s="95"/>
      <c r="Z18" s="95"/>
      <c r="AA18" s="95"/>
      <c r="AB18" s="95"/>
      <c r="AC18" s="95"/>
    </row>
    <row r="19" spans="1:31" ht="18.25" customHeight="1" x14ac:dyDescent="0.35">
      <c r="A19" s="213"/>
      <c r="B19" s="214"/>
      <c r="C19" s="238"/>
      <c r="D19" s="239"/>
      <c r="E19" s="175"/>
      <c r="F19" s="176"/>
      <c r="G19" s="176"/>
      <c r="H19" s="175"/>
      <c r="I19" s="176"/>
      <c r="J19" s="176"/>
      <c r="K19" s="140"/>
      <c r="L19" s="175"/>
      <c r="M19" s="176"/>
      <c r="N19" s="176"/>
      <c r="O19" s="226"/>
      <c r="P19" s="237"/>
      <c r="Q19" s="237"/>
      <c r="R19" s="237"/>
      <c r="S19" s="237"/>
      <c r="T19" s="122"/>
      <c r="U19" s="95"/>
      <c r="V19" s="95"/>
      <c r="W19" s="95"/>
      <c r="X19" s="95"/>
      <c r="Y19" s="95"/>
      <c r="Z19" s="95"/>
      <c r="AA19" s="95"/>
      <c r="AB19" s="95"/>
      <c r="AC19" s="95"/>
    </row>
    <row r="20" spans="1:31" ht="16.75" customHeight="1" x14ac:dyDescent="0.35">
      <c r="A20" s="213"/>
      <c r="B20" s="214"/>
      <c r="C20" s="238"/>
      <c r="D20" s="239"/>
      <c r="E20" s="175"/>
      <c r="F20" s="176"/>
      <c r="G20" s="176"/>
      <c r="H20" s="175"/>
      <c r="I20" s="176"/>
      <c r="J20" s="176"/>
      <c r="K20" s="140"/>
      <c r="L20" s="175"/>
      <c r="M20" s="176"/>
      <c r="N20" s="176"/>
      <c r="O20" s="226"/>
      <c r="P20" s="237"/>
      <c r="Q20" s="237"/>
      <c r="R20" s="237"/>
      <c r="S20" s="237"/>
      <c r="T20" s="122"/>
      <c r="U20" s="95"/>
      <c r="V20" s="95"/>
      <c r="W20" s="95"/>
      <c r="X20" s="95"/>
      <c r="Y20" s="95"/>
      <c r="Z20" s="95"/>
      <c r="AA20" s="95"/>
      <c r="AB20" s="95"/>
      <c r="AC20" s="95"/>
    </row>
    <row r="21" spans="1:31" ht="16.75" customHeight="1" x14ac:dyDescent="0.35">
      <c r="A21" s="213"/>
      <c r="B21" s="214"/>
      <c r="C21" s="238"/>
      <c r="D21" s="239"/>
      <c r="E21" s="175"/>
      <c r="F21" s="176"/>
      <c r="G21" s="176"/>
      <c r="H21" s="175"/>
      <c r="I21" s="176"/>
      <c r="J21" s="176"/>
      <c r="K21" s="140"/>
      <c r="L21" s="175"/>
      <c r="M21" s="176"/>
      <c r="N21" s="176"/>
      <c r="O21" s="226"/>
      <c r="P21" s="237"/>
      <c r="Q21" s="237"/>
      <c r="R21" s="237"/>
      <c r="S21" s="237"/>
      <c r="T21" s="122"/>
      <c r="U21" s="95"/>
      <c r="V21" s="95"/>
      <c r="W21" s="95"/>
      <c r="X21" s="95"/>
      <c r="Y21" s="95"/>
      <c r="Z21" s="95"/>
      <c r="AA21" s="95"/>
      <c r="AB21" s="95"/>
      <c r="AC21" s="95"/>
    </row>
    <row r="22" spans="1:31" ht="18.25" customHeight="1" x14ac:dyDescent="0.35">
      <c r="A22" s="213"/>
      <c r="B22" s="213"/>
      <c r="C22" s="238"/>
      <c r="D22" s="238"/>
      <c r="E22" s="175"/>
      <c r="F22" s="175"/>
      <c r="G22" s="175"/>
      <c r="H22" s="175"/>
      <c r="I22" s="175"/>
      <c r="J22" s="175"/>
      <c r="K22" s="140"/>
      <c r="L22" s="175"/>
      <c r="M22" s="175"/>
      <c r="N22" s="175"/>
      <c r="O22" s="226"/>
      <c r="P22" s="226"/>
      <c r="Q22" s="226"/>
      <c r="R22" s="237"/>
      <c r="S22" s="237"/>
      <c r="T22" s="122"/>
      <c r="U22" s="95"/>
      <c r="V22" s="95"/>
      <c r="W22" s="95"/>
      <c r="X22" s="95"/>
      <c r="Y22" s="95"/>
      <c r="Z22" s="95"/>
      <c r="AA22" s="95"/>
      <c r="AB22" s="95"/>
      <c r="AC22" s="95"/>
    </row>
    <row r="23" spans="1:31" ht="16.75" customHeight="1" x14ac:dyDescent="0.35">
      <c r="A23" s="213"/>
      <c r="B23" s="213"/>
      <c r="C23" s="238"/>
      <c r="D23" s="238"/>
      <c r="E23" s="175"/>
      <c r="F23" s="175"/>
      <c r="G23" s="175"/>
      <c r="H23" s="175"/>
      <c r="I23" s="175"/>
      <c r="J23" s="175"/>
      <c r="K23" s="140"/>
      <c r="L23" s="175"/>
      <c r="M23" s="175"/>
      <c r="N23" s="175"/>
      <c r="O23" s="226"/>
      <c r="P23" s="226"/>
      <c r="Q23" s="226"/>
      <c r="R23" s="237"/>
      <c r="S23" s="237"/>
      <c r="T23" s="122"/>
      <c r="U23" s="95"/>
      <c r="V23" s="95"/>
      <c r="W23" s="95"/>
      <c r="X23" s="95"/>
      <c r="Y23" s="95"/>
      <c r="Z23" s="95"/>
      <c r="AA23" s="95"/>
      <c r="AB23" s="95"/>
      <c r="AC23" s="95"/>
    </row>
    <row r="24" spans="1:31" ht="16.75" customHeight="1" x14ac:dyDescent="0.35">
      <c r="A24" s="213"/>
      <c r="B24" s="214"/>
      <c r="C24" s="238"/>
      <c r="D24" s="239"/>
      <c r="E24" s="175"/>
      <c r="F24" s="176"/>
      <c r="G24" s="176"/>
      <c r="H24" s="175"/>
      <c r="I24" s="176"/>
      <c r="J24" s="176"/>
      <c r="K24" s="140"/>
      <c r="L24" s="175"/>
      <c r="M24" s="176"/>
      <c r="N24" s="176"/>
      <c r="O24" s="226"/>
      <c r="P24" s="237"/>
      <c r="Q24" s="237"/>
      <c r="R24" s="237"/>
      <c r="S24" s="237"/>
      <c r="T24" s="122"/>
      <c r="U24" s="95"/>
      <c r="V24" s="95"/>
      <c r="W24" s="95"/>
      <c r="X24" s="95"/>
      <c r="Y24" s="95"/>
      <c r="Z24" s="95"/>
      <c r="AA24" s="95"/>
      <c r="AB24" s="95"/>
      <c r="AC24" s="95"/>
    </row>
    <row r="25" spans="1:31" ht="16.75" customHeight="1" x14ac:dyDescent="0.35">
      <c r="A25" s="213"/>
      <c r="B25" s="214"/>
      <c r="C25" s="238"/>
      <c r="D25" s="239"/>
      <c r="E25" s="175"/>
      <c r="F25" s="176"/>
      <c r="G25" s="176"/>
      <c r="H25" s="175"/>
      <c r="I25" s="176"/>
      <c r="J25" s="176"/>
      <c r="K25" s="140"/>
      <c r="L25" s="175"/>
      <c r="M25" s="176"/>
      <c r="N25" s="176"/>
      <c r="O25" s="226"/>
      <c r="P25" s="237"/>
      <c r="Q25" s="237"/>
      <c r="R25" s="237"/>
      <c r="S25" s="237"/>
      <c r="T25" s="122"/>
      <c r="U25" s="95"/>
      <c r="V25" s="95"/>
      <c r="W25" s="95"/>
      <c r="X25" s="95"/>
      <c r="Y25" s="95"/>
      <c r="Z25" s="95"/>
      <c r="AA25" s="95"/>
      <c r="AB25" s="95"/>
      <c r="AC25" s="95"/>
    </row>
    <row r="26" spans="1:31" ht="16.75" customHeight="1" x14ac:dyDescent="0.35">
      <c r="A26" s="213"/>
      <c r="B26" s="214"/>
      <c r="C26" s="238"/>
      <c r="D26" s="239"/>
      <c r="E26" s="175"/>
      <c r="F26" s="176"/>
      <c r="G26" s="176"/>
      <c r="H26" s="175"/>
      <c r="I26" s="176"/>
      <c r="J26" s="176"/>
      <c r="K26" s="140"/>
      <c r="L26" s="175"/>
      <c r="M26" s="176"/>
      <c r="N26" s="176"/>
      <c r="O26" s="226"/>
      <c r="P26" s="237"/>
      <c r="Q26" s="237"/>
      <c r="R26" s="237"/>
      <c r="S26" s="237"/>
      <c r="T26" s="122"/>
      <c r="U26" s="95"/>
      <c r="V26" s="95"/>
      <c r="W26" s="95"/>
      <c r="X26" s="95"/>
      <c r="Y26" s="95"/>
      <c r="Z26" s="95"/>
      <c r="AA26" s="95"/>
      <c r="AB26" s="95"/>
      <c r="AC26" s="95"/>
    </row>
    <row r="27" spans="1:31" ht="16.75" customHeight="1" x14ac:dyDescent="0.35">
      <c r="A27" s="213"/>
      <c r="B27" s="214"/>
      <c r="C27" s="238"/>
      <c r="D27" s="239"/>
      <c r="E27" s="175"/>
      <c r="F27" s="176"/>
      <c r="G27" s="176"/>
      <c r="H27" s="175"/>
      <c r="I27" s="176"/>
      <c r="J27" s="176"/>
      <c r="K27" s="140"/>
      <c r="L27" s="175"/>
      <c r="M27" s="176"/>
      <c r="N27" s="176"/>
      <c r="O27" s="226"/>
      <c r="P27" s="237"/>
      <c r="Q27" s="237"/>
      <c r="R27" s="237"/>
      <c r="S27" s="237"/>
      <c r="T27" s="122"/>
      <c r="U27" s="95"/>
      <c r="V27" s="95"/>
      <c r="W27" s="95"/>
      <c r="X27" s="95"/>
      <c r="Y27" s="95"/>
      <c r="Z27" s="95"/>
      <c r="AA27" s="95"/>
      <c r="AB27" s="95"/>
      <c r="AC27" s="95"/>
    </row>
    <row r="28" spans="1:31" ht="16.75" customHeight="1" x14ac:dyDescent="0.35">
      <c r="A28" s="173"/>
      <c r="B28" s="174"/>
      <c r="C28" s="174"/>
      <c r="D28" s="174"/>
      <c r="E28" s="174"/>
      <c r="F28" s="174"/>
      <c r="G28" s="174"/>
      <c r="H28" s="174"/>
      <c r="I28" s="174"/>
      <c r="J28" s="174"/>
      <c r="K28" s="174"/>
      <c r="L28" s="173" t="s">
        <v>13</v>
      </c>
      <c r="M28" s="174"/>
      <c r="N28" s="174"/>
      <c r="O28" s="235">
        <f>SUM(O15:Q27)</f>
        <v>0</v>
      </c>
      <c r="P28" s="236"/>
      <c r="Q28" s="236"/>
      <c r="R28" s="173" t="s">
        <v>13</v>
      </c>
      <c r="S28" s="173"/>
      <c r="T28" s="121">
        <f>SUM(T15:T27)</f>
        <v>0</v>
      </c>
      <c r="U28" s="95"/>
      <c r="V28" s="95"/>
      <c r="W28" s="95"/>
      <c r="X28" s="95"/>
      <c r="Y28" s="95"/>
      <c r="Z28" s="95"/>
      <c r="AA28" s="95"/>
      <c r="AB28" s="95"/>
      <c r="AC28" s="95"/>
    </row>
    <row r="29" spans="1:31" s="107" customFormat="1" ht="16.5" customHeight="1" x14ac:dyDescent="0.35">
      <c r="A29" s="173"/>
      <c r="B29" s="174"/>
      <c r="C29" s="174"/>
      <c r="D29" s="174"/>
      <c r="E29" s="174"/>
      <c r="F29" s="174"/>
      <c r="G29" s="174"/>
      <c r="H29" s="174"/>
      <c r="I29" s="174"/>
      <c r="J29" s="174"/>
      <c r="K29" s="174"/>
      <c r="L29" s="173" t="s">
        <v>16</v>
      </c>
      <c r="M29" s="174"/>
      <c r="N29" s="174"/>
      <c r="O29" s="226"/>
      <c r="P29" s="176"/>
      <c r="Q29" s="176"/>
      <c r="R29" s="174"/>
      <c r="S29" s="174"/>
      <c r="T29" s="174"/>
      <c r="U29" s="106"/>
      <c r="V29" s="106"/>
      <c r="W29" s="106"/>
      <c r="X29" s="106"/>
      <c r="Y29" s="106"/>
      <c r="Z29" s="106"/>
      <c r="AA29" s="106"/>
      <c r="AB29" s="106"/>
      <c r="AC29" s="106"/>
      <c r="AD29" s="92"/>
      <c r="AE29" s="92"/>
    </row>
    <row r="30" spans="1:31" ht="9.75" customHeight="1" x14ac:dyDescent="0.35">
      <c r="A30" s="183"/>
      <c r="B30" s="183"/>
      <c r="C30" s="183"/>
      <c r="D30" s="183"/>
      <c r="E30" s="183"/>
      <c r="F30" s="183"/>
      <c r="G30" s="183"/>
      <c r="H30" s="183"/>
      <c r="I30" s="183"/>
      <c r="J30" s="183"/>
      <c r="K30" s="183"/>
      <c r="L30" s="183"/>
      <c r="M30" s="183"/>
      <c r="N30" s="183"/>
      <c r="O30" s="183"/>
      <c r="P30" s="183"/>
      <c r="Q30" s="183"/>
      <c r="R30" s="183"/>
      <c r="S30" s="183"/>
      <c r="T30" s="183"/>
      <c r="U30" s="95"/>
      <c r="V30" s="95"/>
      <c r="W30" s="95"/>
      <c r="X30" s="95"/>
      <c r="Y30" s="95"/>
      <c r="Z30" s="95"/>
      <c r="AA30" s="95"/>
      <c r="AB30" s="95"/>
      <c r="AC30" s="95"/>
    </row>
    <row r="31" spans="1:31" ht="16.5" customHeight="1" x14ac:dyDescent="0.35">
      <c r="A31" s="179" t="s">
        <v>49</v>
      </c>
      <c r="B31" s="179"/>
      <c r="C31" s="179"/>
      <c r="D31" s="179"/>
      <c r="E31" s="179"/>
      <c r="F31" s="179"/>
      <c r="G31" s="179"/>
      <c r="H31" s="179"/>
      <c r="I31" s="179"/>
      <c r="J31" s="179"/>
      <c r="K31" s="179"/>
      <c r="L31" s="179"/>
      <c r="M31" s="179"/>
      <c r="N31" s="179"/>
      <c r="O31" s="179"/>
      <c r="P31" s="179"/>
      <c r="Q31" s="179"/>
      <c r="R31" s="179"/>
      <c r="S31" s="179"/>
      <c r="T31" s="179"/>
      <c r="U31" s="95"/>
      <c r="V31" s="95"/>
      <c r="W31" s="95"/>
      <c r="X31" s="95"/>
      <c r="Y31" s="95"/>
      <c r="Z31" s="95"/>
      <c r="AA31" s="95"/>
      <c r="AB31" s="95"/>
      <c r="AC31" s="95"/>
    </row>
    <row r="32" spans="1:31" ht="16" customHeight="1" x14ac:dyDescent="0.35">
      <c r="A32" s="190"/>
      <c r="B32" s="174"/>
      <c r="C32" s="174"/>
      <c r="D32" s="174"/>
      <c r="E32" s="174"/>
      <c r="F32" s="174"/>
      <c r="G32" s="174"/>
      <c r="H32" s="174"/>
      <c r="I32" s="174"/>
      <c r="J32" s="174"/>
      <c r="K32" s="174"/>
      <c r="L32" s="174"/>
      <c r="M32" s="174"/>
      <c r="N32" s="174"/>
      <c r="O32" s="186" t="s">
        <v>2</v>
      </c>
      <c r="P32" s="174"/>
      <c r="Q32" s="174"/>
      <c r="R32" s="186" t="s">
        <v>46</v>
      </c>
      <c r="S32" s="186"/>
      <c r="T32" s="123" t="s">
        <v>9</v>
      </c>
      <c r="U32" s="95"/>
      <c r="V32" s="95"/>
      <c r="W32" s="95"/>
      <c r="X32" s="95"/>
      <c r="Y32" s="95"/>
      <c r="Z32" s="95"/>
      <c r="AA32" s="95"/>
      <c r="AB32" s="95"/>
      <c r="AC32" s="95"/>
    </row>
    <row r="33" spans="1:31" ht="16" customHeight="1" x14ac:dyDescent="0.35">
      <c r="A33" s="173" t="s">
        <v>100</v>
      </c>
      <c r="B33" s="174"/>
      <c r="C33" s="174"/>
      <c r="D33" s="174"/>
      <c r="E33" s="174"/>
      <c r="F33" s="174"/>
      <c r="G33" s="174"/>
      <c r="H33" s="174"/>
      <c r="I33" s="174"/>
      <c r="J33" s="174"/>
      <c r="K33" s="174"/>
      <c r="L33" s="174"/>
      <c r="M33" s="174"/>
      <c r="N33" s="174"/>
      <c r="O33" s="226"/>
      <c r="P33" s="176"/>
      <c r="Q33" s="176"/>
      <c r="R33" s="234">
        <v>3.5</v>
      </c>
      <c r="S33" s="234"/>
      <c r="T33" s="125">
        <f>+O33*R33</f>
        <v>0</v>
      </c>
      <c r="U33" s="95"/>
      <c r="V33" s="95"/>
      <c r="W33" s="95"/>
      <c r="X33" s="95"/>
      <c r="Y33" s="95"/>
      <c r="Z33" s="95"/>
      <c r="AA33" s="95"/>
      <c r="AB33" s="95"/>
      <c r="AC33" s="95"/>
    </row>
    <row r="34" spans="1:31" ht="16" customHeight="1" x14ac:dyDescent="0.35">
      <c r="A34" s="187" t="s">
        <v>54</v>
      </c>
      <c r="B34" s="224"/>
      <c r="C34" s="224"/>
      <c r="D34" s="225" t="s">
        <v>10</v>
      </c>
      <c r="E34" s="188"/>
      <c r="F34" s="188"/>
      <c r="G34" s="189"/>
      <c r="H34" s="175"/>
      <c r="I34" s="176"/>
      <c r="J34" s="176"/>
      <c r="K34" s="176"/>
      <c r="L34" s="176"/>
      <c r="M34" s="176"/>
      <c r="N34" s="176"/>
      <c r="O34" s="226"/>
      <c r="P34" s="176"/>
      <c r="Q34" s="176"/>
      <c r="R34" s="227">
        <v>1</v>
      </c>
      <c r="S34" s="227"/>
      <c r="T34" s="125">
        <f>+O34*R34</f>
        <v>0</v>
      </c>
      <c r="U34" s="95"/>
      <c r="V34" s="95"/>
      <c r="W34" s="95"/>
      <c r="X34" s="95"/>
      <c r="Y34" s="95"/>
      <c r="Z34" s="95"/>
      <c r="AA34" s="95"/>
      <c r="AB34" s="95"/>
      <c r="AC34" s="95"/>
    </row>
    <row r="35" spans="1:31" s="107" customFormat="1" ht="16.5" customHeight="1" x14ac:dyDescent="0.35">
      <c r="A35" s="228" t="s">
        <v>7</v>
      </c>
      <c r="B35" s="229"/>
      <c r="C35" s="229"/>
      <c r="D35" s="230" t="s">
        <v>65</v>
      </c>
      <c r="E35" s="230"/>
      <c r="F35" s="230"/>
      <c r="G35" s="231"/>
      <c r="H35" s="232"/>
      <c r="I35" s="232"/>
      <c r="J35" s="232"/>
      <c r="K35" s="232"/>
      <c r="L35" s="232"/>
      <c r="M35" s="232"/>
      <c r="N35" s="232"/>
      <c r="O35" s="226"/>
      <c r="P35" s="176"/>
      <c r="Q35" s="176"/>
      <c r="R35" s="233"/>
      <c r="S35" s="233"/>
      <c r="T35" s="125">
        <f>+O35*R35</f>
        <v>0</v>
      </c>
      <c r="U35" s="106"/>
      <c r="V35" s="106"/>
      <c r="W35" s="106"/>
      <c r="X35" s="106"/>
      <c r="Y35" s="106"/>
      <c r="Z35" s="106"/>
      <c r="AA35" s="106"/>
      <c r="AB35" s="106"/>
      <c r="AC35" s="106"/>
      <c r="AD35" s="92"/>
      <c r="AE35" s="92"/>
    </row>
    <row r="36" spans="1:31" ht="9.75" customHeight="1" x14ac:dyDescent="0.35">
      <c r="A36" s="183"/>
      <c r="B36" s="183"/>
      <c r="C36" s="183"/>
      <c r="D36" s="183"/>
      <c r="E36" s="183"/>
      <c r="F36" s="183"/>
      <c r="G36" s="183"/>
      <c r="H36" s="183"/>
      <c r="I36" s="183"/>
      <c r="J36" s="183"/>
      <c r="K36" s="183"/>
      <c r="L36" s="183"/>
      <c r="M36" s="183"/>
      <c r="N36" s="183"/>
      <c r="O36" s="183"/>
      <c r="P36" s="183"/>
      <c r="Q36" s="183"/>
      <c r="R36" s="183"/>
      <c r="S36" s="183"/>
      <c r="T36" s="183"/>
    </row>
    <row r="37" spans="1:31" ht="16.5" customHeight="1" x14ac:dyDescent="0.35">
      <c r="A37" s="116" t="s">
        <v>45</v>
      </c>
      <c r="B37" s="117"/>
      <c r="C37" s="117"/>
      <c r="D37" s="117"/>
      <c r="E37" s="117"/>
      <c r="F37" s="117"/>
      <c r="G37" s="117"/>
      <c r="H37" s="117"/>
      <c r="I37" s="117"/>
      <c r="J37" s="117"/>
      <c r="K37" s="138"/>
      <c r="L37" s="138"/>
      <c r="M37" s="221" t="s">
        <v>40</v>
      </c>
      <c r="N37" s="221"/>
      <c r="O37" s="221"/>
      <c r="P37" s="221"/>
      <c r="Q37" s="221"/>
      <c r="R37" s="221"/>
      <c r="S37" s="221"/>
      <c r="T37" s="139"/>
    </row>
    <row r="38" spans="1:31" ht="16" customHeight="1" x14ac:dyDescent="0.35">
      <c r="A38" s="134"/>
      <c r="B38" s="135"/>
      <c r="C38" s="135"/>
      <c r="D38" s="135"/>
      <c r="E38" s="135"/>
      <c r="F38" s="135"/>
      <c r="G38" s="135"/>
      <c r="H38" s="135"/>
      <c r="I38" s="135"/>
      <c r="J38" s="135"/>
      <c r="K38" s="136" t="s">
        <v>43</v>
      </c>
      <c r="L38" s="137" t="s">
        <v>46</v>
      </c>
      <c r="M38" s="222" t="s">
        <v>33</v>
      </c>
      <c r="N38" s="222"/>
      <c r="O38" s="223" t="s">
        <v>22</v>
      </c>
      <c r="P38" s="223"/>
      <c r="Q38" s="223"/>
      <c r="R38" s="223" t="s">
        <v>24</v>
      </c>
      <c r="S38" s="223"/>
      <c r="T38" s="137" t="s">
        <v>9</v>
      </c>
      <c r="U38" s="108"/>
    </row>
    <row r="39" spans="1:31" ht="16" customHeight="1" x14ac:dyDescent="0.35">
      <c r="A39" s="173" t="s">
        <v>66</v>
      </c>
      <c r="B39" s="173"/>
      <c r="C39" s="173"/>
      <c r="D39" s="173"/>
      <c r="E39" s="173"/>
      <c r="F39" s="173"/>
      <c r="G39" s="173"/>
      <c r="H39" s="173"/>
      <c r="I39" s="173"/>
      <c r="J39" s="173"/>
      <c r="K39" s="126">
        <f>IF(U6=0,IF(X8&gt;0,1,0),0)</f>
        <v>0</v>
      </c>
      <c r="L39" s="127">
        <v>200</v>
      </c>
      <c r="M39" s="124"/>
      <c r="N39" s="132">
        <f>IF(K39&gt;0,(L39*0.2)*M39,0)</f>
        <v>0</v>
      </c>
      <c r="O39" s="124"/>
      <c r="P39" s="217">
        <f>IF(K39&gt;0,(+L39*0.3)*O39,0)</f>
        <v>0</v>
      </c>
      <c r="Q39" s="217"/>
      <c r="R39" s="130"/>
      <c r="S39" s="129">
        <f>ROUND(IF(K39&gt;0,(+L39*0.5)*R39,0),0)</f>
        <v>0</v>
      </c>
      <c r="T39" s="133">
        <f>ROUND(IF(((K39*L39)-N39-P39-S39)&lt;0,0,((K39*L39)-N39-P39-S39)),0)</f>
        <v>0</v>
      </c>
    </row>
    <row r="40" spans="1:31" ht="15.25" customHeight="1" x14ac:dyDescent="0.35">
      <c r="A40" s="173" t="s">
        <v>67</v>
      </c>
      <c r="B40" s="173"/>
      <c r="C40" s="173"/>
      <c r="D40" s="173"/>
      <c r="E40" s="173"/>
      <c r="F40" s="173"/>
      <c r="G40" s="173"/>
      <c r="H40" s="173"/>
      <c r="I40" s="173"/>
      <c r="J40" s="173"/>
      <c r="K40" s="126">
        <f>IF(U6=0,IF(Y8&gt;0,1,0),0)</f>
        <v>0</v>
      </c>
      <c r="L40" s="127">
        <v>400</v>
      </c>
      <c r="M40" s="124"/>
      <c r="N40" s="132">
        <f>IF(K40&gt;0,(L40*0.2)*M40,0)</f>
        <v>0</v>
      </c>
      <c r="O40" s="124"/>
      <c r="P40" s="217">
        <f>IF(K40&gt;0,(+L40*0.3)*O40,0)</f>
        <v>0</v>
      </c>
      <c r="Q40" s="217"/>
      <c r="R40" s="130"/>
      <c r="S40" s="129">
        <f>ROUND(IF(K40&gt;0,(+L40*0.5)*R40,0),0)</f>
        <v>0</v>
      </c>
      <c r="T40" s="133">
        <f>ROUND(IF(((K40*L40)-N40-P40-S40)&lt;0,0,((K40*L40)-N40-P40-S40)),0)</f>
        <v>0</v>
      </c>
    </row>
    <row r="41" spans="1:31" s="107" customFormat="1" ht="16.5" customHeight="1" x14ac:dyDescent="0.35">
      <c r="A41" s="157" t="s">
        <v>61</v>
      </c>
      <c r="B41" s="218"/>
      <c r="C41" s="218"/>
      <c r="D41" s="218"/>
      <c r="E41" s="218"/>
      <c r="F41" s="218"/>
      <c r="G41" s="218"/>
      <c r="H41" s="218"/>
      <c r="I41" s="218"/>
      <c r="J41" s="218"/>
      <c r="K41" s="218"/>
      <c r="L41" s="218"/>
      <c r="M41" s="218"/>
      <c r="N41" s="218"/>
      <c r="O41" s="218"/>
      <c r="P41" s="218"/>
      <c r="Q41" s="218"/>
      <c r="R41" s="218"/>
      <c r="S41" s="218"/>
      <c r="T41" s="219"/>
      <c r="U41" s="92"/>
      <c r="V41" s="92"/>
      <c r="W41" s="92"/>
      <c r="X41" s="92"/>
      <c r="Y41" s="92"/>
      <c r="Z41" s="92"/>
      <c r="AA41" s="92"/>
      <c r="AB41" s="92"/>
      <c r="AC41" s="92"/>
      <c r="AD41" s="92"/>
      <c r="AE41" s="92"/>
    </row>
    <row r="42" spans="1:31" ht="9.75" customHeight="1" x14ac:dyDescent="0.35">
      <c r="A42" s="183"/>
      <c r="B42" s="183"/>
      <c r="C42" s="183"/>
      <c r="D42" s="183"/>
      <c r="E42" s="183"/>
      <c r="F42" s="183"/>
      <c r="G42" s="183"/>
      <c r="H42" s="183"/>
      <c r="I42" s="183"/>
      <c r="J42" s="183"/>
      <c r="K42" s="183"/>
      <c r="L42" s="183"/>
      <c r="M42" s="183"/>
      <c r="N42" s="183"/>
      <c r="O42" s="183"/>
      <c r="P42" s="183"/>
      <c r="Q42" s="183"/>
      <c r="R42" s="183"/>
      <c r="S42" s="183"/>
      <c r="T42" s="183"/>
    </row>
    <row r="43" spans="1:31" ht="16.5" customHeight="1" x14ac:dyDescent="0.35">
      <c r="A43" s="179" t="s">
        <v>12</v>
      </c>
      <c r="B43" s="220"/>
      <c r="C43" s="220"/>
      <c r="D43" s="220"/>
      <c r="E43" s="220"/>
      <c r="F43" s="220"/>
      <c r="G43" s="220"/>
      <c r="H43" s="220"/>
      <c r="I43" s="220"/>
      <c r="J43" s="220"/>
      <c r="K43" s="220"/>
      <c r="L43" s="220"/>
      <c r="M43" s="220"/>
      <c r="N43" s="220"/>
      <c r="O43" s="220"/>
      <c r="P43" s="220"/>
      <c r="Q43" s="220"/>
      <c r="R43" s="220"/>
      <c r="S43" s="220"/>
      <c r="T43" s="220"/>
    </row>
    <row r="44" spans="1:31" ht="16" customHeight="1" x14ac:dyDescent="0.35">
      <c r="A44" s="173" t="s">
        <v>27</v>
      </c>
      <c r="B44" s="174"/>
      <c r="C44" s="174"/>
      <c r="D44" s="174"/>
      <c r="E44" s="174"/>
      <c r="F44" s="174"/>
      <c r="G44" s="174"/>
      <c r="H44" s="174"/>
      <c r="I44" s="174"/>
      <c r="J44" s="174"/>
      <c r="K44" s="186" t="s">
        <v>39</v>
      </c>
      <c r="L44" s="174"/>
      <c r="M44" s="186" t="s">
        <v>35</v>
      </c>
      <c r="N44" s="174"/>
      <c r="O44" s="174"/>
      <c r="P44" s="174"/>
      <c r="Q44" s="174"/>
      <c r="R44" s="186" t="s">
        <v>37</v>
      </c>
      <c r="S44" s="186"/>
      <c r="T44" s="186" t="s">
        <v>9</v>
      </c>
    </row>
    <row r="45" spans="1:31" ht="16" customHeight="1" x14ac:dyDescent="0.35">
      <c r="A45" s="173" t="s">
        <v>97</v>
      </c>
      <c r="B45" s="174"/>
      <c r="C45" s="174"/>
      <c r="D45" s="174"/>
      <c r="E45" s="174"/>
      <c r="F45" s="174"/>
      <c r="G45" s="174"/>
      <c r="H45" s="174"/>
      <c r="I45" s="174"/>
      <c r="J45" s="174"/>
      <c r="K45" s="186"/>
      <c r="L45" s="174"/>
      <c r="M45" s="186" t="s">
        <v>8</v>
      </c>
      <c r="N45" s="174"/>
      <c r="O45" s="123" t="s">
        <v>1</v>
      </c>
      <c r="P45" s="186" t="s">
        <v>3</v>
      </c>
      <c r="Q45" s="174"/>
      <c r="R45" s="186"/>
      <c r="S45" s="186"/>
      <c r="T45" s="186"/>
    </row>
    <row r="46" spans="1:31" ht="15.75" customHeight="1" x14ac:dyDescent="0.35">
      <c r="A46" s="176"/>
      <c r="B46" s="176"/>
      <c r="C46" s="176"/>
      <c r="D46" s="176"/>
      <c r="E46" s="176"/>
      <c r="F46" s="176"/>
      <c r="G46" s="176"/>
      <c r="H46" s="176"/>
      <c r="I46" s="176"/>
      <c r="J46" s="176"/>
      <c r="K46" s="216"/>
      <c r="L46" s="176"/>
      <c r="M46" s="211"/>
      <c r="N46" s="212"/>
      <c r="O46" s="131" t="s">
        <v>1</v>
      </c>
      <c r="P46" s="213"/>
      <c r="Q46" s="214"/>
      <c r="R46" s="215"/>
      <c r="S46" s="215"/>
      <c r="T46" s="122"/>
    </row>
    <row r="47" spans="1:31" ht="15.75" customHeight="1" x14ac:dyDescent="0.35">
      <c r="A47" s="176"/>
      <c r="B47" s="176"/>
      <c r="C47" s="176"/>
      <c r="D47" s="176"/>
      <c r="E47" s="176"/>
      <c r="F47" s="176"/>
      <c r="G47" s="176"/>
      <c r="H47" s="176"/>
      <c r="I47" s="176"/>
      <c r="J47" s="176"/>
      <c r="K47" s="210"/>
      <c r="L47" s="176"/>
      <c r="M47" s="211"/>
      <c r="N47" s="212"/>
      <c r="O47" s="131" t="s">
        <v>1</v>
      </c>
      <c r="P47" s="213"/>
      <c r="Q47" s="214"/>
      <c r="R47" s="215"/>
      <c r="S47" s="215"/>
      <c r="T47" s="122"/>
    </row>
    <row r="48" spans="1:31" ht="15.75" customHeight="1" x14ac:dyDescent="0.35">
      <c r="A48" s="176"/>
      <c r="B48" s="176"/>
      <c r="C48" s="176"/>
      <c r="D48" s="176"/>
      <c r="E48" s="176"/>
      <c r="F48" s="176"/>
      <c r="G48" s="176"/>
      <c r="H48" s="176"/>
      <c r="I48" s="176"/>
      <c r="J48" s="176"/>
      <c r="K48" s="210"/>
      <c r="L48" s="176"/>
      <c r="M48" s="211"/>
      <c r="N48" s="212"/>
      <c r="O48" s="131" t="s">
        <v>1</v>
      </c>
      <c r="P48" s="213"/>
      <c r="Q48" s="214"/>
      <c r="R48" s="215"/>
      <c r="S48" s="215"/>
      <c r="T48" s="122"/>
    </row>
    <row r="49" spans="1:31" s="107" customFormat="1" ht="15.75" customHeight="1" x14ac:dyDescent="0.35">
      <c r="A49" s="176"/>
      <c r="B49" s="176"/>
      <c r="C49" s="176"/>
      <c r="D49" s="176"/>
      <c r="E49" s="176"/>
      <c r="F49" s="176"/>
      <c r="G49" s="176"/>
      <c r="H49" s="176"/>
      <c r="I49" s="176"/>
      <c r="J49" s="176"/>
      <c r="K49" s="210"/>
      <c r="L49" s="176"/>
      <c r="M49" s="211"/>
      <c r="N49" s="212"/>
      <c r="O49" s="131" t="s">
        <v>1</v>
      </c>
      <c r="P49" s="213"/>
      <c r="Q49" s="214"/>
      <c r="R49" s="215"/>
      <c r="S49" s="215"/>
      <c r="T49" s="122"/>
      <c r="U49" s="92"/>
      <c r="V49" s="92"/>
      <c r="W49" s="92"/>
      <c r="X49" s="92"/>
      <c r="Y49" s="92"/>
      <c r="Z49" s="92"/>
      <c r="AA49" s="92"/>
      <c r="AB49" s="92"/>
      <c r="AC49" s="92"/>
      <c r="AD49" s="92"/>
      <c r="AE49" s="92"/>
    </row>
    <row r="50" spans="1:31" ht="9.75" customHeight="1" x14ac:dyDescent="0.35">
      <c r="A50" s="205"/>
      <c r="B50" s="205"/>
      <c r="C50" s="205"/>
      <c r="D50" s="205"/>
      <c r="E50" s="205"/>
      <c r="F50" s="205"/>
      <c r="G50" s="205"/>
      <c r="H50" s="205"/>
      <c r="I50" s="205"/>
      <c r="J50" s="205"/>
      <c r="K50" s="205"/>
      <c r="L50" s="205"/>
      <c r="M50" s="205"/>
      <c r="N50" s="205"/>
      <c r="O50" s="205"/>
      <c r="P50" s="205"/>
      <c r="Q50" s="205"/>
      <c r="R50" s="205"/>
      <c r="S50" s="205"/>
      <c r="T50" s="205"/>
    </row>
    <row r="51" spans="1:31" ht="16.5" customHeight="1" x14ac:dyDescent="0.35">
      <c r="A51" s="206" t="s">
        <v>34</v>
      </c>
      <c r="B51" s="207"/>
      <c r="C51" s="207"/>
      <c r="D51" s="207"/>
      <c r="E51" s="207"/>
      <c r="F51" s="207"/>
      <c r="G51" s="207"/>
      <c r="H51" s="207"/>
      <c r="I51" s="207"/>
      <c r="J51" s="207"/>
      <c r="K51" s="207"/>
      <c r="L51" s="207"/>
      <c r="M51" s="207"/>
      <c r="N51" s="207"/>
      <c r="O51" s="207"/>
      <c r="P51" s="207"/>
      <c r="Q51" s="207"/>
      <c r="R51" s="207"/>
      <c r="S51" s="207"/>
      <c r="T51" s="208"/>
    </row>
    <row r="52" spans="1:31" ht="16.5" customHeight="1" x14ac:dyDescent="0.35">
      <c r="A52" s="190"/>
      <c r="B52" s="190"/>
      <c r="C52" s="190"/>
      <c r="D52" s="190"/>
      <c r="E52" s="190"/>
      <c r="F52" s="190"/>
      <c r="G52" s="190"/>
      <c r="H52" s="190"/>
      <c r="I52" s="186" t="s">
        <v>79</v>
      </c>
      <c r="J52" s="186"/>
      <c r="K52" s="118"/>
      <c r="L52" s="118"/>
      <c r="M52" s="186" t="s">
        <v>64</v>
      </c>
      <c r="N52" s="174"/>
      <c r="O52" s="174"/>
      <c r="P52" s="174"/>
      <c r="Q52" s="174"/>
      <c r="R52" s="174"/>
      <c r="S52" s="174"/>
      <c r="T52" s="186" t="s">
        <v>9</v>
      </c>
    </row>
    <row r="53" spans="1:31" ht="16.5" customHeight="1" x14ac:dyDescent="0.35">
      <c r="A53" s="190"/>
      <c r="B53" s="190"/>
      <c r="C53" s="190"/>
      <c r="D53" s="190"/>
      <c r="E53" s="190"/>
      <c r="F53" s="190"/>
      <c r="G53" s="190"/>
      <c r="H53" s="190"/>
      <c r="I53" s="209">
        <f>IF(U6&gt;0,U6,0)</f>
        <v>0</v>
      </c>
      <c r="J53" s="209"/>
      <c r="K53" s="123" t="s">
        <v>43</v>
      </c>
      <c r="L53" s="123" t="s">
        <v>63</v>
      </c>
      <c r="M53" s="186" t="s">
        <v>33</v>
      </c>
      <c r="N53" s="174"/>
      <c r="O53" s="186" t="s">
        <v>22</v>
      </c>
      <c r="P53" s="174"/>
      <c r="Q53" s="174"/>
      <c r="R53" s="186" t="s">
        <v>24</v>
      </c>
      <c r="S53" s="186"/>
      <c r="T53" s="174"/>
    </row>
    <row r="54" spans="1:31" ht="16.5" customHeight="1" x14ac:dyDescent="0.35">
      <c r="A54" s="191"/>
      <c r="B54" s="168" t="s">
        <v>93</v>
      </c>
      <c r="C54" s="166"/>
      <c r="D54" s="167"/>
      <c r="E54" s="173" t="s">
        <v>19</v>
      </c>
      <c r="F54" s="174"/>
      <c r="G54" s="174"/>
      <c r="H54" s="174"/>
      <c r="I54" s="174"/>
      <c r="J54" s="174"/>
      <c r="K54" s="126"/>
      <c r="L54" s="127">
        <v>658</v>
      </c>
      <c r="M54" s="128"/>
      <c r="N54" s="129">
        <f>IF(K54&gt;0,(L54*0.2)*M54,0)</f>
        <v>0</v>
      </c>
      <c r="O54" s="124"/>
      <c r="P54" s="202">
        <f>IF(K54&gt;0,(+L54*0.3)*O54,0)</f>
        <v>0</v>
      </c>
      <c r="Q54" s="202"/>
      <c r="R54" s="130"/>
      <c r="S54" s="129">
        <f>IF(K54&gt;0,(+L54*0.5)*R54,0)</f>
        <v>0</v>
      </c>
      <c r="T54" s="125">
        <f>ROUND((K54*L54)-N54-P54-S54,0)</f>
        <v>0</v>
      </c>
    </row>
    <row r="55" spans="1:31" ht="16.5" customHeight="1" x14ac:dyDescent="0.35">
      <c r="A55" s="192"/>
      <c r="B55" s="195"/>
      <c r="C55" s="196"/>
      <c r="D55" s="197"/>
      <c r="E55" s="173" t="s">
        <v>91</v>
      </c>
      <c r="F55" s="174"/>
      <c r="G55" s="174"/>
      <c r="H55" s="174"/>
      <c r="I55" s="174"/>
      <c r="J55" s="174"/>
      <c r="K55" s="124"/>
      <c r="L55" s="127">
        <v>400</v>
      </c>
      <c r="M55" s="128"/>
      <c r="N55" s="129">
        <f t="shared" ref="N55:N56" si="0">IF(K55&gt;0,(L55*0.2)*M55,0)</f>
        <v>0</v>
      </c>
      <c r="O55" s="124"/>
      <c r="P55" s="202">
        <f t="shared" ref="P55:P56" si="1">IF(K55&gt;0,(+L55*0.3)*O55,0)</f>
        <v>0</v>
      </c>
      <c r="Q55" s="202"/>
      <c r="R55" s="130"/>
      <c r="S55" s="129">
        <f t="shared" ref="S55:S56" si="2">IF(K55&gt;0,(+L55*0.5)*R55,0)</f>
        <v>0</v>
      </c>
      <c r="T55" s="125">
        <f t="shared" ref="T55:T57" si="3">ROUND((K55*L55)-N55-P55-S55,0)</f>
        <v>0</v>
      </c>
    </row>
    <row r="56" spans="1:31" ht="16.5" customHeight="1" x14ac:dyDescent="0.35">
      <c r="A56" s="193"/>
      <c r="B56" s="198"/>
      <c r="C56" s="198"/>
      <c r="D56" s="199"/>
      <c r="E56" s="173" t="s">
        <v>92</v>
      </c>
      <c r="F56" s="174"/>
      <c r="G56" s="174"/>
      <c r="H56" s="174"/>
      <c r="I56" s="174"/>
      <c r="J56" s="174"/>
      <c r="K56" s="124"/>
      <c r="L56" s="127">
        <v>102</v>
      </c>
      <c r="M56" s="128"/>
      <c r="N56" s="129">
        <f t="shared" si="0"/>
        <v>0</v>
      </c>
      <c r="O56" s="124"/>
      <c r="P56" s="202">
        <f t="shared" si="1"/>
        <v>0</v>
      </c>
      <c r="Q56" s="202"/>
      <c r="R56" s="130"/>
      <c r="S56" s="129">
        <f t="shared" si="2"/>
        <v>0</v>
      </c>
      <c r="T56" s="125">
        <f t="shared" si="3"/>
        <v>0</v>
      </c>
    </row>
    <row r="57" spans="1:31" ht="16.5" customHeight="1" x14ac:dyDescent="0.35">
      <c r="A57" s="194"/>
      <c r="B57" s="200"/>
      <c r="C57" s="200"/>
      <c r="D57" s="201"/>
      <c r="E57" s="203" t="str">
        <f>IF(Z8=1,"Siste døgn over 6 timer","Siste døgn under 6 timer")</f>
        <v>Siste døgn under 6 timer</v>
      </c>
      <c r="F57" s="204"/>
      <c r="G57" s="204"/>
      <c r="H57" s="204"/>
      <c r="I57" s="204"/>
      <c r="J57" s="204"/>
      <c r="K57" s="126">
        <f>IF(U6&gt;0,IF(OR(X8&gt;0,Y8&gt;0),1,0),0)</f>
        <v>0</v>
      </c>
      <c r="L57" s="127">
        <f>IF(K57&gt;0,IF(Z8&gt;0,IF(K54&gt;0,L54,IF(K55&gt;0,L55,IF(K56&gt;0,L56,0))),0),0)</f>
        <v>0</v>
      </c>
      <c r="M57" s="128"/>
      <c r="N57" s="129">
        <f>IF(K57&gt;0,(L57*0.2)*M57,0)</f>
        <v>0</v>
      </c>
      <c r="O57" s="124"/>
      <c r="P57" s="202">
        <f>IF(K57&gt;0,(+L57*0.3)*O57,0)</f>
        <v>0</v>
      </c>
      <c r="Q57" s="202"/>
      <c r="R57" s="130"/>
      <c r="S57" s="129">
        <f>IF(K57&gt;0,(+L57*0.5)*R57,0)</f>
        <v>0</v>
      </c>
      <c r="T57" s="125">
        <f t="shared" si="3"/>
        <v>0</v>
      </c>
    </row>
    <row r="58" spans="1:31" ht="16.5" customHeight="1" x14ac:dyDescent="0.35">
      <c r="A58" s="165" t="s">
        <v>94</v>
      </c>
      <c r="B58" s="166"/>
      <c r="C58" s="166"/>
      <c r="D58" s="166"/>
      <c r="E58" s="166"/>
      <c r="F58" s="166"/>
      <c r="G58" s="166"/>
      <c r="H58" s="166"/>
      <c r="I58" s="166"/>
      <c r="J58" s="166"/>
      <c r="K58" s="166"/>
      <c r="L58" s="166"/>
      <c r="M58" s="166"/>
      <c r="N58" s="166"/>
      <c r="O58" s="166"/>
      <c r="P58" s="166"/>
      <c r="Q58" s="166"/>
      <c r="R58" s="166"/>
      <c r="S58" s="166"/>
      <c r="T58" s="167"/>
    </row>
    <row r="59" spans="1:31" ht="16.5" customHeight="1" x14ac:dyDescent="0.35">
      <c r="A59" s="187" t="s">
        <v>95</v>
      </c>
      <c r="B59" s="188"/>
      <c r="C59" s="188"/>
      <c r="D59" s="188"/>
      <c r="E59" s="188"/>
      <c r="F59" s="188"/>
      <c r="G59" s="188"/>
      <c r="H59" s="188"/>
      <c r="I59" s="188"/>
      <c r="J59" s="188"/>
      <c r="K59" s="188"/>
      <c r="L59" s="188"/>
      <c r="M59" s="188"/>
      <c r="N59" s="188"/>
      <c r="O59" s="188"/>
      <c r="P59" s="188"/>
      <c r="Q59" s="188"/>
      <c r="R59" s="188"/>
      <c r="S59" s="188"/>
      <c r="T59" s="189"/>
    </row>
    <row r="60" spans="1:31" ht="9.75" customHeight="1" x14ac:dyDescent="0.35">
      <c r="A60" s="183"/>
      <c r="B60" s="183"/>
      <c r="C60" s="183"/>
      <c r="D60" s="183"/>
      <c r="E60" s="183"/>
      <c r="F60" s="183"/>
      <c r="G60" s="183"/>
      <c r="H60" s="183"/>
      <c r="I60" s="183"/>
      <c r="J60" s="183"/>
      <c r="K60" s="183"/>
      <c r="L60" s="183"/>
      <c r="M60" s="183"/>
      <c r="N60" s="183"/>
      <c r="O60" s="183"/>
      <c r="P60" s="183"/>
      <c r="Q60" s="183"/>
      <c r="R60" s="183"/>
      <c r="S60" s="183"/>
      <c r="T60" s="183"/>
    </row>
    <row r="61" spans="1:31" ht="16.5" customHeight="1" x14ac:dyDescent="0.35">
      <c r="A61" s="179" t="s">
        <v>52</v>
      </c>
      <c r="B61" s="179"/>
      <c r="C61" s="179"/>
      <c r="D61" s="179"/>
      <c r="E61" s="179"/>
      <c r="F61" s="179"/>
      <c r="G61" s="179"/>
      <c r="H61" s="179"/>
      <c r="I61" s="179"/>
      <c r="J61" s="179"/>
      <c r="K61" s="179"/>
      <c r="L61" s="179"/>
      <c r="M61" s="179"/>
      <c r="N61" s="179"/>
      <c r="O61" s="179"/>
      <c r="P61" s="179"/>
      <c r="Q61" s="179"/>
      <c r="R61" s="179"/>
      <c r="S61" s="179"/>
      <c r="T61" s="179"/>
    </row>
    <row r="62" spans="1:31" ht="16.5" customHeight="1" x14ac:dyDescent="0.35">
      <c r="A62" s="190"/>
      <c r="B62" s="174"/>
      <c r="C62" s="174"/>
      <c r="D62" s="174"/>
      <c r="E62" s="174"/>
      <c r="F62" s="174"/>
      <c r="G62" s="174"/>
      <c r="H62" s="174"/>
      <c r="I62" s="174"/>
      <c r="J62" s="174"/>
      <c r="K62" s="174"/>
      <c r="L62" s="174"/>
      <c r="M62" s="174"/>
      <c r="N62" s="174"/>
      <c r="O62" s="186" t="s">
        <v>43</v>
      </c>
      <c r="P62" s="174"/>
      <c r="Q62" s="174"/>
      <c r="R62" s="186" t="s">
        <v>46</v>
      </c>
      <c r="S62" s="186"/>
      <c r="T62" s="123" t="s">
        <v>9</v>
      </c>
    </row>
    <row r="63" spans="1:31" s="107" customFormat="1" ht="16.5" customHeight="1" x14ac:dyDescent="0.35">
      <c r="A63" s="173" t="s">
        <v>83</v>
      </c>
      <c r="B63" s="173"/>
      <c r="C63" s="173"/>
      <c r="D63" s="173"/>
      <c r="E63" s="173"/>
      <c r="F63" s="173"/>
      <c r="G63" s="173"/>
      <c r="H63" s="173"/>
      <c r="I63" s="173"/>
      <c r="J63" s="173"/>
      <c r="K63" s="173"/>
      <c r="L63" s="173"/>
      <c r="M63" s="173"/>
      <c r="N63" s="173"/>
      <c r="O63" s="184"/>
      <c r="P63" s="182"/>
      <c r="Q63" s="182"/>
      <c r="R63" s="185">
        <v>435</v>
      </c>
      <c r="S63" s="185"/>
      <c r="T63" s="125">
        <f>+O63*R63</f>
        <v>0</v>
      </c>
      <c r="U63" s="92"/>
      <c r="V63" s="92"/>
      <c r="W63" s="92"/>
      <c r="X63" s="92"/>
      <c r="Y63" s="92"/>
      <c r="Z63" s="92"/>
      <c r="AA63" s="92"/>
      <c r="AB63" s="92"/>
      <c r="AC63" s="92"/>
      <c r="AD63" s="92"/>
      <c r="AE63" s="92"/>
    </row>
    <row r="64" spans="1:31" ht="9.75" customHeight="1" x14ac:dyDescent="0.35">
      <c r="A64" s="183"/>
      <c r="B64" s="183"/>
      <c r="C64" s="183"/>
      <c r="D64" s="183"/>
      <c r="E64" s="183"/>
      <c r="F64" s="183"/>
      <c r="G64" s="183"/>
      <c r="H64" s="183"/>
      <c r="I64" s="183"/>
      <c r="J64" s="183"/>
      <c r="K64" s="183"/>
      <c r="L64" s="183"/>
      <c r="M64" s="183"/>
      <c r="N64" s="183"/>
      <c r="O64" s="183"/>
      <c r="P64" s="183"/>
      <c r="Q64" s="183"/>
      <c r="R64" s="183"/>
      <c r="S64" s="183"/>
      <c r="T64" s="183"/>
    </row>
    <row r="65" spans="1:31" ht="16.5" customHeight="1" x14ac:dyDescent="0.35">
      <c r="A65" s="179" t="s">
        <v>31</v>
      </c>
      <c r="B65" s="179"/>
      <c r="C65" s="179"/>
      <c r="D65" s="179"/>
      <c r="E65" s="179"/>
      <c r="F65" s="179"/>
      <c r="G65" s="179"/>
      <c r="H65" s="179"/>
      <c r="I65" s="179"/>
      <c r="J65" s="179"/>
      <c r="K65" s="179"/>
      <c r="L65" s="179"/>
      <c r="M65" s="179"/>
      <c r="N65" s="179"/>
      <c r="O65" s="179"/>
      <c r="P65" s="179"/>
      <c r="Q65" s="179"/>
      <c r="R65" s="179"/>
      <c r="S65" s="179"/>
      <c r="T65" s="179"/>
    </row>
    <row r="66" spans="1:31" ht="16.5" customHeight="1" x14ac:dyDescent="0.35">
      <c r="A66" s="173"/>
      <c r="B66" s="174"/>
      <c r="C66" s="174"/>
      <c r="D66" s="174"/>
      <c r="E66" s="174"/>
      <c r="F66" s="174"/>
      <c r="G66" s="174"/>
      <c r="H66" s="174"/>
      <c r="I66" s="174"/>
      <c r="J66" s="174"/>
      <c r="K66" s="174"/>
      <c r="L66" s="174"/>
      <c r="M66" s="174"/>
      <c r="N66" s="174"/>
      <c r="O66" s="174"/>
      <c r="P66" s="174"/>
      <c r="Q66" s="174"/>
      <c r="R66" s="186" t="s">
        <v>29</v>
      </c>
      <c r="S66" s="186"/>
      <c r="T66" s="123" t="s">
        <v>9</v>
      </c>
    </row>
    <row r="67" spans="1:31" ht="16.5" customHeight="1" x14ac:dyDescent="0.35">
      <c r="A67" s="175"/>
      <c r="B67" s="176"/>
      <c r="C67" s="176"/>
      <c r="D67" s="176"/>
      <c r="E67" s="176"/>
      <c r="F67" s="176"/>
      <c r="G67" s="176"/>
      <c r="H67" s="176"/>
      <c r="I67" s="176"/>
      <c r="J67" s="176"/>
      <c r="K67" s="176"/>
      <c r="L67" s="176"/>
      <c r="M67" s="176"/>
      <c r="N67" s="176"/>
      <c r="O67" s="176"/>
      <c r="P67" s="176"/>
      <c r="Q67" s="176"/>
      <c r="R67" s="182"/>
      <c r="S67" s="182"/>
      <c r="T67" s="122"/>
    </row>
    <row r="68" spans="1:31" ht="16.5" customHeight="1" x14ac:dyDescent="0.35">
      <c r="A68" s="175"/>
      <c r="B68" s="176"/>
      <c r="C68" s="176"/>
      <c r="D68" s="176"/>
      <c r="E68" s="176"/>
      <c r="F68" s="176"/>
      <c r="G68" s="176"/>
      <c r="H68" s="176"/>
      <c r="I68" s="176"/>
      <c r="J68" s="176"/>
      <c r="K68" s="176"/>
      <c r="L68" s="176"/>
      <c r="M68" s="176"/>
      <c r="N68" s="176"/>
      <c r="O68" s="176"/>
      <c r="P68" s="176"/>
      <c r="Q68" s="176"/>
      <c r="R68" s="182"/>
      <c r="S68" s="182"/>
      <c r="T68" s="122"/>
    </row>
    <row r="69" spans="1:31" ht="16.5" customHeight="1" x14ac:dyDescent="0.35">
      <c r="A69" s="175"/>
      <c r="B69" s="176"/>
      <c r="C69" s="176"/>
      <c r="D69" s="176"/>
      <c r="E69" s="176"/>
      <c r="F69" s="176"/>
      <c r="G69" s="176"/>
      <c r="H69" s="176"/>
      <c r="I69" s="176"/>
      <c r="J69" s="176"/>
      <c r="K69" s="176"/>
      <c r="L69" s="176"/>
      <c r="M69" s="176"/>
      <c r="N69" s="176"/>
      <c r="O69" s="176"/>
      <c r="P69" s="176"/>
      <c r="Q69" s="176"/>
      <c r="R69" s="182"/>
      <c r="S69" s="182"/>
      <c r="T69" s="122"/>
    </row>
    <row r="70" spans="1:31" s="107" customFormat="1" ht="16.5" customHeight="1" x14ac:dyDescent="0.35">
      <c r="A70" s="175"/>
      <c r="B70" s="176"/>
      <c r="C70" s="176"/>
      <c r="D70" s="176"/>
      <c r="E70" s="176"/>
      <c r="F70" s="176"/>
      <c r="G70" s="176"/>
      <c r="H70" s="176"/>
      <c r="I70" s="176"/>
      <c r="J70" s="176"/>
      <c r="K70" s="176"/>
      <c r="L70" s="176"/>
      <c r="M70" s="176"/>
      <c r="N70" s="176"/>
      <c r="O70" s="176"/>
      <c r="P70" s="176"/>
      <c r="Q70" s="176"/>
      <c r="R70" s="182"/>
      <c r="S70" s="182"/>
      <c r="T70" s="122"/>
      <c r="U70" s="92"/>
      <c r="V70" s="92"/>
      <c r="W70" s="92"/>
      <c r="X70" s="92"/>
      <c r="Y70" s="92"/>
      <c r="Z70" s="92"/>
      <c r="AA70" s="92"/>
      <c r="AB70" s="92"/>
      <c r="AC70" s="92"/>
      <c r="AD70" s="92"/>
      <c r="AE70" s="92"/>
    </row>
    <row r="71" spans="1:31" ht="9.75" customHeight="1" x14ac:dyDescent="0.35">
      <c r="A71" s="183"/>
      <c r="B71" s="183"/>
      <c r="C71" s="183"/>
      <c r="D71" s="183"/>
      <c r="E71" s="183"/>
      <c r="F71" s="183"/>
      <c r="G71" s="183"/>
      <c r="H71" s="183"/>
      <c r="I71" s="183"/>
      <c r="J71" s="183"/>
      <c r="K71" s="183"/>
      <c r="L71" s="183"/>
      <c r="M71" s="183"/>
      <c r="N71" s="183"/>
      <c r="O71" s="183"/>
      <c r="P71" s="183"/>
      <c r="Q71" s="183"/>
      <c r="R71" s="183"/>
      <c r="S71" s="183"/>
      <c r="T71" s="183"/>
    </row>
    <row r="72" spans="1:31" ht="18.25" customHeight="1" x14ac:dyDescent="0.35">
      <c r="A72" s="173" t="s">
        <v>18</v>
      </c>
      <c r="B72" s="174"/>
      <c r="C72" s="174"/>
      <c r="D72" s="174"/>
      <c r="E72" s="174"/>
      <c r="F72" s="174"/>
      <c r="G72" s="174"/>
      <c r="H72" s="174"/>
      <c r="I72" s="174"/>
      <c r="J72" s="174"/>
      <c r="K72" s="174"/>
      <c r="L72" s="174"/>
      <c r="M72" s="174"/>
      <c r="N72" s="174"/>
      <c r="O72" s="174"/>
      <c r="P72" s="174"/>
      <c r="Q72" s="174"/>
      <c r="R72" s="174"/>
      <c r="S72" s="174"/>
      <c r="T72" s="121">
        <f>+T28+SUM(T33:T35)+SUM(T39:T40)+SUM(T54:T57)+T63+SUM(T46:T49)+SUM(T67:T70)</f>
        <v>0</v>
      </c>
    </row>
    <row r="73" spans="1:31" ht="16" customHeight="1" x14ac:dyDescent="0.35">
      <c r="A73" s="173" t="s">
        <v>4</v>
      </c>
      <c r="B73" s="174"/>
      <c r="C73" s="174"/>
      <c r="D73" s="174"/>
      <c r="E73" s="174"/>
      <c r="F73" s="174"/>
      <c r="G73" s="174"/>
      <c r="H73" s="175"/>
      <c r="I73" s="176"/>
      <c r="J73" s="176"/>
      <c r="K73" s="176"/>
      <c r="L73" s="176"/>
      <c r="M73" s="176"/>
      <c r="N73" s="176"/>
      <c r="O73" s="176"/>
      <c r="P73" s="176"/>
      <c r="Q73" s="176"/>
      <c r="R73" s="176"/>
      <c r="S73" s="176"/>
      <c r="T73" s="122"/>
    </row>
    <row r="74" spans="1:31" ht="19" customHeight="1" x14ac:dyDescent="0.35">
      <c r="A74" s="173" t="s">
        <v>17</v>
      </c>
      <c r="B74" s="174"/>
      <c r="C74" s="174"/>
      <c r="D74" s="174"/>
      <c r="E74" s="174"/>
      <c r="F74" s="174"/>
      <c r="G74" s="174"/>
      <c r="H74" s="175"/>
      <c r="I74" s="176"/>
      <c r="J74" s="176"/>
      <c r="K74" s="176"/>
      <c r="L74" s="176"/>
      <c r="M74" s="176"/>
      <c r="N74" s="176"/>
      <c r="O74" s="176"/>
      <c r="P74" s="176"/>
      <c r="Q74" s="176"/>
      <c r="R74" s="176"/>
      <c r="S74" s="176"/>
      <c r="T74" s="122"/>
    </row>
    <row r="75" spans="1:31" ht="16.5" customHeight="1" x14ac:dyDescent="0.35">
      <c r="A75" s="173" t="s">
        <v>36</v>
      </c>
      <c r="B75" s="174"/>
      <c r="C75" s="174"/>
      <c r="D75" s="174"/>
      <c r="E75" s="174"/>
      <c r="F75" s="174"/>
      <c r="G75" s="174"/>
      <c r="H75" s="174"/>
      <c r="I75" s="174"/>
      <c r="J75" s="174"/>
      <c r="K75" s="174"/>
      <c r="L75" s="174"/>
      <c r="M75" s="174"/>
      <c r="N75" s="174"/>
      <c r="O75" s="174"/>
      <c r="P75" s="174"/>
      <c r="Q75" s="174"/>
      <c r="R75" s="174"/>
      <c r="S75" s="174"/>
      <c r="T75" s="121">
        <f>+T72-SUM(T73:T74)</f>
        <v>0</v>
      </c>
    </row>
    <row r="76" spans="1:31" s="110" customFormat="1" ht="9" customHeight="1" x14ac:dyDescent="0.25">
      <c r="A76" s="177"/>
      <c r="B76" s="178"/>
      <c r="C76" s="178"/>
      <c r="D76" s="178"/>
      <c r="E76" s="178"/>
      <c r="F76" s="178"/>
      <c r="G76" s="178"/>
      <c r="H76" s="178"/>
      <c r="I76" s="178"/>
      <c r="J76" s="178"/>
      <c r="K76" s="178"/>
      <c r="L76" s="178"/>
      <c r="M76" s="178"/>
      <c r="N76" s="178"/>
      <c r="O76" s="178"/>
      <c r="P76" s="178"/>
      <c r="Q76" s="178"/>
      <c r="R76" s="178"/>
      <c r="S76" s="178"/>
      <c r="T76" s="178"/>
      <c r="U76" s="109"/>
      <c r="V76" s="109"/>
      <c r="W76" s="109"/>
      <c r="X76" s="109"/>
      <c r="Y76" s="109"/>
      <c r="Z76" s="109"/>
      <c r="AA76" s="109"/>
      <c r="AB76" s="109"/>
      <c r="AC76" s="109"/>
      <c r="AD76" s="109"/>
      <c r="AE76" s="109"/>
    </row>
    <row r="77" spans="1:31" s="110" customFormat="1" ht="16.5" customHeight="1" x14ac:dyDescent="0.25">
      <c r="A77" s="179" t="s">
        <v>88</v>
      </c>
      <c r="B77" s="179"/>
      <c r="C77" s="179"/>
      <c r="D77" s="179"/>
      <c r="E77" s="179"/>
      <c r="F77" s="179"/>
      <c r="G77" s="179"/>
      <c r="H77" s="179"/>
      <c r="I77" s="179"/>
      <c r="J77" s="179"/>
      <c r="K77" s="179"/>
      <c r="L77" s="179"/>
      <c r="M77" s="179"/>
      <c r="N77" s="179"/>
      <c r="O77" s="179"/>
      <c r="P77" s="179"/>
      <c r="Q77" s="179"/>
      <c r="R77" s="179"/>
      <c r="S77" s="179"/>
      <c r="T77" s="179"/>
      <c r="U77" s="109"/>
      <c r="V77" s="109"/>
      <c r="W77" s="109"/>
      <c r="X77" s="109"/>
      <c r="Y77" s="109"/>
      <c r="Z77" s="109"/>
      <c r="AA77" s="109"/>
      <c r="AB77" s="109"/>
      <c r="AC77" s="109"/>
      <c r="AD77" s="109"/>
      <c r="AE77" s="109"/>
    </row>
    <row r="78" spans="1:31" s="110" customFormat="1" ht="16.5" customHeight="1" x14ac:dyDescent="0.25">
      <c r="A78" s="119"/>
      <c r="B78" s="180" t="s">
        <v>51</v>
      </c>
      <c r="C78" s="180"/>
      <c r="D78" s="119"/>
      <c r="E78" s="180" t="s">
        <v>32</v>
      </c>
      <c r="F78" s="180"/>
      <c r="G78" s="180"/>
      <c r="H78" s="180"/>
      <c r="I78" s="180"/>
      <c r="J78" s="180"/>
      <c r="K78" s="111"/>
      <c r="L78" s="181" t="s">
        <v>74</v>
      </c>
      <c r="M78" s="181"/>
      <c r="N78" s="181"/>
      <c r="O78" s="181"/>
      <c r="P78" s="181"/>
      <c r="Q78" s="181"/>
      <c r="R78" s="181"/>
      <c r="S78" s="181"/>
      <c r="T78" s="181"/>
      <c r="U78" s="109"/>
      <c r="V78" s="109"/>
      <c r="W78" s="109"/>
      <c r="X78" s="109"/>
      <c r="Y78" s="109"/>
      <c r="Z78" s="109"/>
      <c r="AA78" s="109"/>
      <c r="AB78" s="109"/>
      <c r="AC78" s="109"/>
      <c r="AD78" s="109"/>
      <c r="AE78" s="109"/>
    </row>
    <row r="79" spans="1:31" ht="16.5" customHeight="1" x14ac:dyDescent="0.35">
      <c r="A79" s="157" t="s">
        <v>72</v>
      </c>
      <c r="B79" s="158"/>
      <c r="C79" s="158"/>
      <c r="D79" s="158"/>
      <c r="E79" s="159"/>
      <c r="F79" s="160"/>
      <c r="G79" s="161"/>
      <c r="H79" s="161"/>
      <c r="I79" s="161"/>
      <c r="J79" s="162"/>
      <c r="K79" s="111"/>
      <c r="L79" s="120"/>
      <c r="M79" s="163" t="s">
        <v>73</v>
      </c>
      <c r="N79" s="163"/>
      <c r="O79" s="163"/>
      <c r="P79" s="164"/>
      <c r="Q79" s="164"/>
      <c r="R79" s="163" t="s">
        <v>75</v>
      </c>
      <c r="S79" s="163"/>
      <c r="T79" s="163"/>
    </row>
    <row r="80" spans="1:31" ht="16.5" customHeight="1" x14ac:dyDescent="0.35">
      <c r="A80" s="165" t="s">
        <v>21</v>
      </c>
      <c r="B80" s="166"/>
      <c r="C80" s="166"/>
      <c r="D80" s="167"/>
      <c r="E80" s="165" t="s">
        <v>38</v>
      </c>
      <c r="F80" s="168"/>
      <c r="G80" s="168"/>
      <c r="H80" s="168"/>
      <c r="I80" s="168"/>
      <c r="J80" s="169"/>
      <c r="K80" s="112"/>
      <c r="L80" s="170" t="s">
        <v>11</v>
      </c>
      <c r="M80" s="171"/>
      <c r="N80" s="171"/>
      <c r="O80" s="171"/>
      <c r="P80" s="171"/>
      <c r="Q80" s="171"/>
      <c r="R80" s="171"/>
      <c r="S80" s="171"/>
      <c r="T80" s="172"/>
    </row>
    <row r="81" spans="1:20" ht="29.25" customHeight="1" x14ac:dyDescent="0.35">
      <c r="A81" s="148"/>
      <c r="B81" s="149"/>
      <c r="C81" s="149"/>
      <c r="D81" s="150"/>
      <c r="E81" s="151"/>
      <c r="F81" s="152"/>
      <c r="G81" s="152"/>
      <c r="H81" s="152"/>
      <c r="I81" s="152"/>
      <c r="J81" s="153"/>
      <c r="K81" s="112"/>
      <c r="L81" s="154"/>
      <c r="M81" s="155"/>
      <c r="N81" s="155"/>
      <c r="O81" s="155"/>
      <c r="P81" s="155"/>
      <c r="Q81" s="155"/>
      <c r="R81" s="155"/>
      <c r="S81" s="155"/>
      <c r="T81" s="156"/>
    </row>
    <row r="82" spans="1:20" x14ac:dyDescent="0.35">
      <c r="A82" s="113"/>
      <c r="B82" s="114"/>
      <c r="C82" s="114"/>
      <c r="D82" s="114"/>
      <c r="E82" s="115"/>
      <c r="F82" s="115"/>
      <c r="G82" s="115"/>
      <c r="H82" s="115"/>
      <c r="I82" s="115"/>
      <c r="J82" s="115"/>
      <c r="K82" s="115"/>
      <c r="L82" s="115"/>
      <c r="M82" s="115"/>
      <c r="N82" s="115"/>
      <c r="O82" s="115"/>
      <c r="P82" s="115"/>
      <c r="Q82" s="115"/>
      <c r="R82" s="115"/>
      <c r="S82" s="115"/>
      <c r="T82" s="115"/>
    </row>
  </sheetData>
  <sheetProtection sheet="1" objects="1" scenarios="1"/>
  <mergeCells count="260">
    <mergeCell ref="A81:D81"/>
    <mergeCell ref="E81:J81"/>
    <mergeCell ref="L81:T81"/>
    <mergeCell ref="A79:E79"/>
    <mergeCell ref="F79:J79"/>
    <mergeCell ref="M79:O79"/>
    <mergeCell ref="P79:Q79"/>
    <mergeCell ref="R79:T79"/>
    <mergeCell ref="A80:D80"/>
    <mergeCell ref="E80:J80"/>
    <mergeCell ref="L80:T80"/>
    <mergeCell ref="A74:G74"/>
    <mergeCell ref="H74:S74"/>
    <mergeCell ref="A75:S75"/>
    <mergeCell ref="A76:T76"/>
    <mergeCell ref="A77:T77"/>
    <mergeCell ref="B78:C78"/>
    <mergeCell ref="E78:J78"/>
    <mergeCell ref="L78:T78"/>
    <mergeCell ref="A70:Q70"/>
    <mergeCell ref="R70:S70"/>
    <mergeCell ref="A71:T71"/>
    <mergeCell ref="A72:S72"/>
    <mergeCell ref="A73:G73"/>
    <mergeCell ref="H73:S73"/>
    <mergeCell ref="A67:Q67"/>
    <mergeCell ref="R67:S67"/>
    <mergeCell ref="A68:Q68"/>
    <mergeCell ref="R68:S68"/>
    <mergeCell ref="A69:Q69"/>
    <mergeCell ref="R69:S69"/>
    <mergeCell ref="A63:N63"/>
    <mergeCell ref="O63:Q63"/>
    <mergeCell ref="R63:S63"/>
    <mergeCell ref="A64:T64"/>
    <mergeCell ref="A65:T65"/>
    <mergeCell ref="A66:Q66"/>
    <mergeCell ref="R66:S66"/>
    <mergeCell ref="A58:T58"/>
    <mergeCell ref="A59:T59"/>
    <mergeCell ref="A60:T60"/>
    <mergeCell ref="A61:T61"/>
    <mergeCell ref="A62:N62"/>
    <mergeCell ref="O62:Q62"/>
    <mergeCell ref="R62:S62"/>
    <mergeCell ref="A54:A57"/>
    <mergeCell ref="B54:D57"/>
    <mergeCell ref="E54:J54"/>
    <mergeCell ref="P54:Q54"/>
    <mergeCell ref="E55:J55"/>
    <mergeCell ref="P55:Q55"/>
    <mergeCell ref="E56:J56"/>
    <mergeCell ref="P56:Q56"/>
    <mergeCell ref="E57:J57"/>
    <mergeCell ref="P57:Q57"/>
    <mergeCell ref="A50:T50"/>
    <mergeCell ref="A51:T51"/>
    <mergeCell ref="A52:H53"/>
    <mergeCell ref="I52:J52"/>
    <mergeCell ref="M52:S52"/>
    <mergeCell ref="T52:T53"/>
    <mergeCell ref="I53:J53"/>
    <mergeCell ref="M53:N53"/>
    <mergeCell ref="O53:Q53"/>
    <mergeCell ref="R53:S53"/>
    <mergeCell ref="A48:J48"/>
    <mergeCell ref="K48:L48"/>
    <mergeCell ref="M48:N48"/>
    <mergeCell ref="P48:Q48"/>
    <mergeCell ref="R48:S48"/>
    <mergeCell ref="A49:J49"/>
    <mergeCell ref="K49:L49"/>
    <mergeCell ref="M49:N49"/>
    <mergeCell ref="P49:Q49"/>
    <mergeCell ref="R49:S49"/>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0:J40"/>
    <mergeCell ref="P40:Q40"/>
    <mergeCell ref="A41:T41"/>
    <mergeCell ref="A42:T42"/>
    <mergeCell ref="A43:T43"/>
    <mergeCell ref="A44:J44"/>
    <mergeCell ref="K44:L44"/>
    <mergeCell ref="M44:Q44"/>
    <mergeCell ref="R44:S45"/>
    <mergeCell ref="T44:T45"/>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A10:D10"/>
    <mergeCell ref="E10:T10"/>
    <mergeCell ref="A11:D11"/>
    <mergeCell ref="E11:T11"/>
    <mergeCell ref="A12:T12"/>
    <mergeCell ref="A13:T13"/>
    <mergeCell ref="A8:D8"/>
    <mergeCell ref="E8:J8"/>
    <mergeCell ref="K8:L8"/>
    <mergeCell ref="M8:T8"/>
    <mergeCell ref="A9:D9"/>
    <mergeCell ref="E9:J9"/>
    <mergeCell ref="K9:L9"/>
    <mergeCell ref="M9:T9"/>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s>
  <pageMargins left="0.7" right="0.7" top="0.75" bottom="0.75" header="0.3" footer="0.3"/>
  <pageSetup paperSize="9" scale="5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C220-649B-420C-ADA1-3095C82F2E14}">
  <sheetPr>
    <pageSetUpPr fitToPage="1"/>
  </sheetPr>
  <dimension ref="A1:AE82"/>
  <sheetViews>
    <sheetView showGridLines="0" workbookViewId="0">
      <selection activeCell="E5" sqref="E5:J5"/>
    </sheetView>
  </sheetViews>
  <sheetFormatPr defaultColWidth="9.1796875" defaultRowHeight="12.5" x14ac:dyDescent="0.25"/>
  <cols>
    <col min="1" max="1" width="3.453125" style="6" customWidth="1"/>
    <col min="2" max="2" width="9.1796875" style="6"/>
    <col min="3" max="3" width="8.81640625" style="6" customWidth="1"/>
    <col min="4" max="4" width="5.7265625" style="6" customWidth="1"/>
    <col min="5" max="5" width="9.453125" style="6" customWidth="1"/>
    <col min="6" max="6" width="5.54296875" style="6" customWidth="1"/>
    <col min="7" max="7" width="12" style="6" customWidth="1"/>
    <col min="8" max="8" width="12.54296875" style="6" customWidth="1"/>
    <col min="9" max="9" width="6.7265625" style="6" customWidth="1"/>
    <col min="10" max="10" width="6.453125" style="6" customWidth="1"/>
    <col min="11" max="11" width="11" style="6" customWidth="1"/>
    <col min="12" max="12" width="9.81640625" style="6" customWidth="1"/>
    <col min="13" max="13" width="4.1796875" style="6" customWidth="1"/>
    <col min="14" max="14" width="9.1796875" style="6"/>
    <col min="15" max="15" width="3.81640625" style="6" customWidth="1"/>
    <col min="16" max="16" width="4.453125" style="6" customWidth="1"/>
    <col min="17" max="17" width="5.7265625" style="6" customWidth="1"/>
    <col min="18" max="18" width="3.54296875" style="6" customWidth="1"/>
    <col min="19" max="19" width="10.26953125" style="6" customWidth="1"/>
    <col min="20" max="20" width="12.81640625" style="6" customWidth="1"/>
    <col min="21" max="21" width="19.26953125" style="44" customWidth="1"/>
    <col min="22" max="22" width="16.1796875" style="44" customWidth="1"/>
    <col min="23" max="23" width="9.1796875" style="44"/>
    <col min="24" max="24" width="20.54296875" style="44" bestFit="1" customWidth="1"/>
    <col min="25" max="31" width="9.1796875" style="44"/>
    <col min="32" max="16384" width="9.1796875" style="6"/>
  </cols>
  <sheetData>
    <row r="1" spans="1:31" ht="27" customHeight="1" x14ac:dyDescent="0.25">
      <c r="A1" s="477" t="s">
        <v>5</v>
      </c>
      <c r="B1" s="477"/>
      <c r="C1" s="477"/>
      <c r="D1" s="477"/>
      <c r="E1" s="477"/>
      <c r="F1" s="477"/>
      <c r="G1" s="477"/>
      <c r="H1" s="477"/>
      <c r="I1" s="477"/>
      <c r="J1" s="477"/>
      <c r="K1" s="477"/>
      <c r="L1" s="477"/>
      <c r="M1" s="477"/>
      <c r="N1" s="477"/>
      <c r="O1" s="477"/>
      <c r="P1" s="477"/>
      <c r="Q1" s="477"/>
      <c r="R1" s="65"/>
      <c r="S1" s="478">
        <v>2023</v>
      </c>
      <c r="T1" s="478"/>
    </row>
    <row r="2" spans="1:31" ht="16.5" customHeight="1" x14ac:dyDescent="0.25">
      <c r="A2" s="479" t="s">
        <v>98</v>
      </c>
      <c r="B2" s="479"/>
      <c r="C2" s="479"/>
      <c r="D2" s="479"/>
      <c r="E2" s="479"/>
      <c r="F2" s="479"/>
      <c r="G2" s="479"/>
      <c r="H2" s="479"/>
      <c r="I2" s="479"/>
      <c r="J2" s="479"/>
      <c r="K2" s="479"/>
      <c r="L2" s="479"/>
      <c r="M2" s="479"/>
      <c r="N2" s="479"/>
      <c r="O2" s="479"/>
      <c r="P2" s="479"/>
      <c r="Q2" s="479"/>
      <c r="R2" s="479"/>
      <c r="S2" s="479"/>
      <c r="T2" s="479"/>
    </row>
    <row r="3" spans="1:31" ht="8.25" customHeight="1" x14ac:dyDescent="0.25">
      <c r="A3" s="480"/>
      <c r="B3" s="459"/>
      <c r="C3" s="481"/>
      <c r="D3" s="481"/>
      <c r="E3" s="481"/>
      <c r="F3" s="481"/>
      <c r="G3" s="481"/>
      <c r="H3" s="481"/>
      <c r="I3" s="481"/>
      <c r="J3" s="481"/>
      <c r="K3" s="459"/>
      <c r="L3" s="459"/>
      <c r="M3" s="459"/>
      <c r="N3" s="459"/>
      <c r="O3" s="459"/>
      <c r="P3" s="459"/>
      <c r="Q3" s="459"/>
      <c r="R3" s="459"/>
      <c r="S3" s="459"/>
      <c r="T3" s="481"/>
      <c r="U3" s="86">
        <v>0.99998842592592585</v>
      </c>
      <c r="V3" s="87"/>
    </row>
    <row r="4" spans="1:31" ht="16.5" customHeight="1" x14ac:dyDescent="0.25">
      <c r="A4" s="482" t="s">
        <v>84</v>
      </c>
      <c r="B4" s="483"/>
      <c r="C4" s="483"/>
      <c r="D4" s="483"/>
      <c r="E4" s="483"/>
      <c r="F4" s="483"/>
      <c r="G4" s="483"/>
      <c r="H4" s="483"/>
      <c r="I4" s="483"/>
      <c r="J4" s="483"/>
      <c r="K4" s="483"/>
      <c r="L4" s="483"/>
      <c r="M4" s="483"/>
      <c r="N4" s="483"/>
      <c r="O4" s="483"/>
      <c r="P4" s="483"/>
      <c r="Q4" s="483"/>
      <c r="R4" s="483"/>
      <c r="S4" s="483"/>
      <c r="T4" s="483"/>
      <c r="U4" s="86"/>
      <c r="V4" s="87"/>
    </row>
    <row r="5" spans="1:31" customFormat="1" ht="16.75" customHeight="1" x14ac:dyDescent="0.25">
      <c r="A5" s="306" t="s">
        <v>60</v>
      </c>
      <c r="B5" s="306"/>
      <c r="C5" s="306"/>
      <c r="D5" s="306"/>
      <c r="E5" s="484"/>
      <c r="F5" s="485"/>
      <c r="G5" s="485"/>
      <c r="H5" s="485"/>
      <c r="I5" s="485"/>
      <c r="J5" s="486"/>
      <c r="K5" s="471" t="s">
        <v>30</v>
      </c>
      <c r="L5" s="472"/>
      <c r="M5" s="473"/>
      <c r="N5" s="473"/>
      <c r="O5" s="473"/>
      <c r="P5" s="473"/>
      <c r="Q5" s="84" t="s">
        <v>0</v>
      </c>
      <c r="R5" s="474"/>
      <c r="S5" s="475"/>
      <c r="T5" s="85" t="s">
        <v>79</v>
      </c>
      <c r="U5" s="44" t="s">
        <v>80</v>
      </c>
      <c r="V5" s="44">
        <v>634</v>
      </c>
      <c r="W5" s="44"/>
      <c r="X5" s="44"/>
      <c r="Y5" s="44"/>
      <c r="Z5" s="44"/>
      <c r="AA5" s="44"/>
      <c r="AB5" s="44"/>
      <c r="AC5" s="44"/>
      <c r="AD5" s="44"/>
      <c r="AE5" s="44"/>
    </row>
    <row r="6" spans="1:31" customFormat="1" ht="16.75" customHeight="1" x14ac:dyDescent="0.3">
      <c r="A6" s="306" t="s">
        <v>57</v>
      </c>
      <c r="B6" s="306"/>
      <c r="C6" s="306"/>
      <c r="D6" s="306"/>
      <c r="E6" s="278"/>
      <c r="F6" s="470"/>
      <c r="G6" s="470"/>
      <c r="H6" s="470"/>
      <c r="I6" s="470"/>
      <c r="J6" s="279"/>
      <c r="K6" s="471" t="s">
        <v>53</v>
      </c>
      <c r="L6" s="472"/>
      <c r="M6" s="473"/>
      <c r="N6" s="473"/>
      <c r="O6" s="473"/>
      <c r="P6" s="473"/>
      <c r="Q6" s="84" t="s">
        <v>0</v>
      </c>
      <c r="R6" s="474"/>
      <c r="S6" s="475"/>
      <c r="T6" s="20">
        <f>IF(OR(U6&lt;0,Z8&lt;0),0,+Z8+U6)</f>
        <v>0</v>
      </c>
      <c r="U6" s="45">
        <f>+V12</f>
        <v>0</v>
      </c>
      <c r="V6" s="44"/>
      <c r="W6" s="46" t="s">
        <v>76</v>
      </c>
      <c r="X6" s="47" t="s">
        <v>77</v>
      </c>
      <c r="Y6" s="46" t="s">
        <v>78</v>
      </c>
      <c r="Z6" s="48"/>
      <c r="AA6" s="49"/>
      <c r="AB6" s="44"/>
      <c r="AC6" s="44"/>
      <c r="AD6" s="44"/>
      <c r="AE6" s="44"/>
    </row>
    <row r="7" spans="1:31" ht="16.75" customHeight="1" x14ac:dyDescent="0.3">
      <c r="A7" s="476" t="s">
        <v>85</v>
      </c>
      <c r="B7" s="419"/>
      <c r="C7" s="419"/>
      <c r="D7" s="419"/>
      <c r="E7" s="419"/>
      <c r="F7" s="419"/>
      <c r="G7" s="419"/>
      <c r="H7" s="419"/>
      <c r="I7" s="419"/>
      <c r="J7" s="419"/>
      <c r="K7" s="419"/>
      <c r="L7" s="419"/>
      <c r="M7" s="419"/>
      <c r="N7" s="419"/>
      <c r="O7" s="419"/>
      <c r="P7" s="419"/>
      <c r="Q7" s="419"/>
      <c r="R7" s="419"/>
      <c r="S7" s="419"/>
      <c r="T7" s="419"/>
      <c r="U7" s="45"/>
      <c r="W7" s="46"/>
      <c r="X7" s="47"/>
      <c r="Y7" s="46"/>
      <c r="Z7" s="48"/>
      <c r="AA7" s="49"/>
    </row>
    <row r="8" spans="1:31" customFormat="1" ht="16.75" customHeight="1" x14ac:dyDescent="0.3">
      <c r="A8" s="306" t="s">
        <v>48</v>
      </c>
      <c r="B8" s="306"/>
      <c r="C8" s="306"/>
      <c r="D8" s="306"/>
      <c r="E8" s="462"/>
      <c r="F8" s="463"/>
      <c r="G8" s="463"/>
      <c r="H8" s="463"/>
      <c r="I8" s="463"/>
      <c r="J8" s="464"/>
      <c r="K8" s="292" t="s">
        <v>47</v>
      </c>
      <c r="L8" s="292"/>
      <c r="M8" s="465"/>
      <c r="N8" s="465"/>
      <c r="O8" s="465"/>
      <c r="P8" s="465"/>
      <c r="Q8" s="465"/>
      <c r="R8" s="465"/>
      <c r="S8" s="465"/>
      <c r="T8" s="466"/>
      <c r="U8" s="58">
        <f>+W12+X12</f>
        <v>0</v>
      </c>
      <c r="V8" s="44"/>
      <c r="W8" s="45">
        <f>IF(U8&lt;6,1,0)</f>
        <v>1</v>
      </c>
      <c r="X8" s="45">
        <f>IF(U8&lt;=12,IF(U8&gt;=6,1,0),0)</f>
        <v>0</v>
      </c>
      <c r="Y8" s="45">
        <f>IF(U8&gt;12,1,0)</f>
        <v>0</v>
      </c>
      <c r="Z8" s="48">
        <f>+X8+Y8</f>
        <v>0</v>
      </c>
      <c r="AA8" s="49"/>
      <c r="AB8" s="44"/>
      <c r="AC8" s="44"/>
      <c r="AD8" s="44"/>
      <c r="AE8" s="44"/>
    </row>
    <row r="9" spans="1:31" customFormat="1" ht="16.75" customHeight="1" x14ac:dyDescent="0.25">
      <c r="A9" s="306" t="s">
        <v>71</v>
      </c>
      <c r="B9" s="306"/>
      <c r="C9" s="306"/>
      <c r="D9" s="306"/>
      <c r="E9" s="467"/>
      <c r="F9" s="468"/>
      <c r="G9" s="468"/>
      <c r="H9" s="468"/>
      <c r="I9" s="468"/>
      <c r="J9" s="469"/>
      <c r="K9" s="292" t="s">
        <v>6</v>
      </c>
      <c r="L9" s="292"/>
      <c r="M9" s="465"/>
      <c r="N9" s="465"/>
      <c r="O9" s="465"/>
      <c r="P9" s="465"/>
      <c r="Q9" s="465"/>
      <c r="R9" s="465"/>
      <c r="S9" s="465"/>
      <c r="T9" s="466"/>
      <c r="U9" s="59">
        <f>+M5+R5</f>
        <v>0</v>
      </c>
      <c r="V9" s="44"/>
      <c r="W9" s="44"/>
      <c r="X9" s="44"/>
      <c r="Y9" s="44"/>
      <c r="Z9" s="44"/>
      <c r="AA9" s="44"/>
      <c r="AB9" s="44"/>
      <c r="AC9" s="44"/>
      <c r="AD9" s="44"/>
      <c r="AE9" s="44"/>
    </row>
    <row r="10" spans="1:31" customFormat="1" ht="17.25" customHeight="1" x14ac:dyDescent="0.25">
      <c r="A10" s="306" t="s">
        <v>59</v>
      </c>
      <c r="B10" s="306"/>
      <c r="C10" s="306"/>
      <c r="D10" s="306"/>
      <c r="E10" s="456"/>
      <c r="F10" s="456"/>
      <c r="G10" s="456"/>
      <c r="H10" s="456"/>
      <c r="I10" s="456"/>
      <c r="J10" s="456"/>
      <c r="K10" s="456"/>
      <c r="L10" s="456"/>
      <c r="M10" s="456"/>
      <c r="N10" s="456"/>
      <c r="O10" s="456"/>
      <c r="P10" s="456"/>
      <c r="Q10" s="456"/>
      <c r="R10" s="456"/>
      <c r="S10" s="456"/>
      <c r="T10" s="457"/>
      <c r="U10" s="59">
        <f>+M6+R6</f>
        <v>0</v>
      </c>
      <c r="V10" s="59">
        <f>+U10-U9</f>
        <v>0</v>
      </c>
      <c r="W10" s="44"/>
      <c r="X10" s="44"/>
      <c r="Y10" s="44"/>
      <c r="Z10" s="44"/>
      <c r="AA10" s="44"/>
      <c r="AB10" s="44"/>
      <c r="AC10" s="44"/>
      <c r="AD10" s="44"/>
      <c r="AE10" s="44"/>
    </row>
    <row r="11" spans="1:31" customFormat="1" ht="16.5" customHeight="1" x14ac:dyDescent="0.25">
      <c r="A11" s="306" t="s">
        <v>81</v>
      </c>
      <c r="B11" s="306"/>
      <c r="C11" s="306"/>
      <c r="D11" s="306"/>
      <c r="E11" s="456"/>
      <c r="F11" s="456"/>
      <c r="G11" s="456"/>
      <c r="H11" s="456"/>
      <c r="I11" s="456"/>
      <c r="J11" s="456"/>
      <c r="K11" s="456"/>
      <c r="L11" s="456"/>
      <c r="M11" s="456"/>
      <c r="N11" s="456"/>
      <c r="O11" s="456"/>
      <c r="P11" s="456"/>
      <c r="Q11" s="456"/>
      <c r="R11" s="456"/>
      <c r="S11" s="456"/>
      <c r="T11" s="457"/>
      <c r="U11" s="44"/>
      <c r="V11" s="60">
        <f>+V10</f>
        <v>0</v>
      </c>
      <c r="W11" s="44"/>
      <c r="X11" s="44"/>
      <c r="Y11" s="44"/>
      <c r="Z11" s="44"/>
      <c r="AA11" s="44"/>
      <c r="AB11" s="44"/>
      <c r="AC11" s="44"/>
      <c r="AD11" s="44"/>
      <c r="AE11" s="44"/>
    </row>
    <row r="12" spans="1:31" ht="20.5" customHeight="1" x14ac:dyDescent="0.25">
      <c r="A12" s="458"/>
      <c r="B12" s="459"/>
      <c r="C12" s="459"/>
      <c r="D12" s="459"/>
      <c r="E12" s="296"/>
      <c r="F12" s="296"/>
      <c r="G12" s="296"/>
      <c r="H12" s="296"/>
      <c r="I12" s="296"/>
      <c r="J12" s="296"/>
      <c r="K12" s="296"/>
      <c r="L12" s="296"/>
      <c r="M12" s="296"/>
      <c r="N12" s="296"/>
      <c r="O12" s="296"/>
      <c r="P12" s="296"/>
      <c r="Q12" s="296"/>
      <c r="R12" s="296"/>
      <c r="S12" s="296"/>
      <c r="T12" s="296"/>
      <c r="U12" s="44">
        <f>IF(OR(R5&lt;=0,R6&lt;=0),0,MINUTE(V10))</f>
        <v>0</v>
      </c>
      <c r="V12" s="44">
        <f>IF(V11&lt;0,0,DAY(V11))</f>
        <v>0</v>
      </c>
      <c r="W12" s="61">
        <f>IF(V10&lt;0,0,HOUR(V11))</f>
        <v>0</v>
      </c>
      <c r="X12" s="62">
        <f>+U12/60</f>
        <v>0</v>
      </c>
    </row>
    <row r="13" spans="1:31" ht="17.25" customHeight="1" x14ac:dyDescent="0.25">
      <c r="A13" s="460" t="s">
        <v>50</v>
      </c>
      <c r="B13" s="461"/>
      <c r="C13" s="461"/>
      <c r="D13" s="461"/>
      <c r="E13" s="461"/>
      <c r="F13" s="461"/>
      <c r="G13" s="461"/>
      <c r="H13" s="461"/>
      <c r="I13" s="461"/>
      <c r="J13" s="461"/>
      <c r="K13" s="461"/>
      <c r="L13" s="461"/>
      <c r="M13" s="461"/>
      <c r="N13" s="461"/>
      <c r="O13" s="461"/>
      <c r="P13" s="461"/>
      <c r="Q13" s="461"/>
      <c r="R13" s="461"/>
      <c r="S13" s="461"/>
      <c r="T13" s="461"/>
    </row>
    <row r="14" spans="1:31" ht="15.25" customHeight="1" x14ac:dyDescent="0.25">
      <c r="A14" s="455" t="s">
        <v>42</v>
      </c>
      <c r="B14" s="424"/>
      <c r="C14" s="455" t="s">
        <v>26</v>
      </c>
      <c r="D14" s="424"/>
      <c r="E14" s="423"/>
      <c r="F14" s="424"/>
      <c r="G14" s="424"/>
      <c r="H14" s="423" t="s">
        <v>25</v>
      </c>
      <c r="I14" s="424"/>
      <c r="J14" s="424"/>
      <c r="K14" s="69" t="s">
        <v>42</v>
      </c>
      <c r="L14" s="455" t="s">
        <v>55</v>
      </c>
      <c r="M14" s="424"/>
      <c r="N14" s="424"/>
      <c r="O14" s="455" t="s">
        <v>44</v>
      </c>
      <c r="P14" s="424"/>
      <c r="Q14" s="424"/>
      <c r="R14" s="451" t="s">
        <v>29</v>
      </c>
      <c r="S14" s="452"/>
      <c r="T14" s="455" t="s">
        <v>9</v>
      </c>
    </row>
    <row r="15" spans="1:31" ht="16.75" customHeight="1" x14ac:dyDescent="0.25">
      <c r="A15" s="378" t="s">
        <v>21</v>
      </c>
      <c r="B15" s="377"/>
      <c r="C15" s="376" t="s">
        <v>86</v>
      </c>
      <c r="D15" s="377"/>
      <c r="E15" s="376" t="s">
        <v>14</v>
      </c>
      <c r="F15" s="377"/>
      <c r="G15" s="377"/>
      <c r="H15" s="376" t="s">
        <v>20</v>
      </c>
      <c r="I15" s="377"/>
      <c r="J15" s="377"/>
      <c r="K15" s="70" t="s">
        <v>87</v>
      </c>
      <c r="L15" s="378" t="s">
        <v>41</v>
      </c>
      <c r="M15" s="377"/>
      <c r="N15" s="377"/>
      <c r="O15" s="378" t="s">
        <v>23</v>
      </c>
      <c r="P15" s="377"/>
      <c r="Q15" s="377"/>
      <c r="R15" s="453"/>
      <c r="S15" s="454"/>
      <c r="T15" s="378"/>
    </row>
    <row r="16" spans="1:31" ht="16.75" customHeight="1" x14ac:dyDescent="0.25">
      <c r="A16" s="435"/>
      <c r="B16" s="436"/>
      <c r="C16" s="437"/>
      <c r="D16" s="438"/>
      <c r="E16" s="290"/>
      <c r="F16" s="291"/>
      <c r="G16" s="291"/>
      <c r="H16" s="290"/>
      <c r="I16" s="291"/>
      <c r="J16" s="291"/>
      <c r="K16" s="64"/>
      <c r="L16" s="290"/>
      <c r="M16" s="291"/>
      <c r="N16" s="291"/>
      <c r="O16" s="439"/>
      <c r="P16" s="440"/>
      <c r="Q16" s="440"/>
      <c r="R16" s="433"/>
      <c r="S16" s="434"/>
      <c r="T16" s="66"/>
    </row>
    <row r="17" spans="1:31" ht="18.25" customHeight="1" x14ac:dyDescent="0.25">
      <c r="A17" s="435"/>
      <c r="B17" s="436"/>
      <c r="C17" s="437"/>
      <c r="D17" s="438"/>
      <c r="E17" s="290"/>
      <c r="F17" s="291"/>
      <c r="G17" s="291"/>
      <c r="H17" s="290"/>
      <c r="I17" s="291"/>
      <c r="J17" s="291"/>
      <c r="K17" s="64"/>
      <c r="L17" s="290"/>
      <c r="M17" s="291"/>
      <c r="N17" s="291"/>
      <c r="O17" s="439"/>
      <c r="P17" s="440"/>
      <c r="Q17" s="440"/>
      <c r="R17" s="433"/>
      <c r="S17" s="434"/>
      <c r="T17" s="66"/>
    </row>
    <row r="18" spans="1:31" ht="18.25" customHeight="1" x14ac:dyDescent="0.25">
      <c r="A18" s="435"/>
      <c r="B18" s="436"/>
      <c r="C18" s="437"/>
      <c r="D18" s="438"/>
      <c r="E18" s="290"/>
      <c r="F18" s="291"/>
      <c r="G18" s="291"/>
      <c r="H18" s="290"/>
      <c r="I18" s="291"/>
      <c r="J18" s="291"/>
      <c r="K18" s="64"/>
      <c r="L18" s="290"/>
      <c r="M18" s="291"/>
      <c r="N18" s="291"/>
      <c r="O18" s="439"/>
      <c r="P18" s="440"/>
      <c r="Q18" s="440"/>
      <c r="R18" s="433"/>
      <c r="S18" s="434"/>
      <c r="T18" s="66"/>
    </row>
    <row r="19" spans="1:31" ht="18.25" customHeight="1" x14ac:dyDescent="0.25">
      <c r="A19" s="435"/>
      <c r="B19" s="436"/>
      <c r="C19" s="437"/>
      <c r="D19" s="438"/>
      <c r="E19" s="290"/>
      <c r="F19" s="291"/>
      <c r="G19" s="291"/>
      <c r="H19" s="290"/>
      <c r="I19" s="291"/>
      <c r="J19" s="291"/>
      <c r="K19" s="64"/>
      <c r="L19" s="290"/>
      <c r="M19" s="291"/>
      <c r="N19" s="291"/>
      <c r="O19" s="439"/>
      <c r="P19" s="440"/>
      <c r="Q19" s="440"/>
      <c r="R19" s="433"/>
      <c r="S19" s="434"/>
      <c r="T19" s="66"/>
    </row>
    <row r="20" spans="1:31" ht="16.75" customHeight="1" x14ac:dyDescent="0.25">
      <c r="A20" s="435"/>
      <c r="B20" s="436"/>
      <c r="C20" s="437"/>
      <c r="D20" s="438"/>
      <c r="E20" s="290"/>
      <c r="F20" s="291"/>
      <c r="G20" s="291"/>
      <c r="H20" s="290"/>
      <c r="I20" s="291"/>
      <c r="J20" s="291"/>
      <c r="K20" s="64"/>
      <c r="L20" s="290"/>
      <c r="M20" s="291"/>
      <c r="N20" s="291"/>
      <c r="O20" s="439"/>
      <c r="P20" s="440"/>
      <c r="Q20" s="440"/>
      <c r="R20" s="433"/>
      <c r="S20" s="434"/>
      <c r="T20" s="66"/>
    </row>
    <row r="21" spans="1:31" ht="16.75" customHeight="1" x14ac:dyDescent="0.25">
      <c r="A21" s="435"/>
      <c r="B21" s="436"/>
      <c r="C21" s="437"/>
      <c r="D21" s="438"/>
      <c r="E21" s="290"/>
      <c r="F21" s="291"/>
      <c r="G21" s="291"/>
      <c r="H21" s="290"/>
      <c r="I21" s="291"/>
      <c r="J21" s="291"/>
      <c r="K21" s="64"/>
      <c r="L21" s="290"/>
      <c r="M21" s="291"/>
      <c r="N21" s="291"/>
      <c r="O21" s="439"/>
      <c r="P21" s="440"/>
      <c r="Q21" s="440"/>
      <c r="R21" s="433"/>
      <c r="S21" s="434"/>
      <c r="T21" s="66"/>
    </row>
    <row r="22" spans="1:31" ht="18.25" customHeight="1" x14ac:dyDescent="0.25">
      <c r="A22" s="441"/>
      <c r="B22" s="442"/>
      <c r="C22" s="443"/>
      <c r="D22" s="444"/>
      <c r="E22" s="445"/>
      <c r="F22" s="446"/>
      <c r="G22" s="447"/>
      <c r="H22" s="445"/>
      <c r="I22" s="446"/>
      <c r="J22" s="447"/>
      <c r="K22" s="64"/>
      <c r="L22" s="445"/>
      <c r="M22" s="446"/>
      <c r="N22" s="447"/>
      <c r="O22" s="448"/>
      <c r="P22" s="449"/>
      <c r="Q22" s="450"/>
      <c r="R22" s="433"/>
      <c r="S22" s="434"/>
      <c r="T22" s="66"/>
    </row>
    <row r="23" spans="1:31" ht="16.75" customHeight="1" x14ac:dyDescent="0.25">
      <c r="A23" s="441"/>
      <c r="B23" s="442"/>
      <c r="C23" s="443"/>
      <c r="D23" s="444"/>
      <c r="E23" s="445"/>
      <c r="F23" s="446"/>
      <c r="G23" s="447"/>
      <c r="H23" s="445"/>
      <c r="I23" s="446"/>
      <c r="J23" s="447"/>
      <c r="K23" s="64"/>
      <c r="L23" s="445"/>
      <c r="M23" s="446"/>
      <c r="N23" s="447"/>
      <c r="O23" s="448"/>
      <c r="P23" s="449"/>
      <c r="Q23" s="450"/>
      <c r="R23" s="433"/>
      <c r="S23" s="434"/>
      <c r="T23" s="66"/>
    </row>
    <row r="24" spans="1:31" ht="16.75" customHeight="1" x14ac:dyDescent="0.25">
      <c r="A24" s="435"/>
      <c r="B24" s="436"/>
      <c r="C24" s="437"/>
      <c r="D24" s="438"/>
      <c r="E24" s="290"/>
      <c r="F24" s="291"/>
      <c r="G24" s="291"/>
      <c r="H24" s="290"/>
      <c r="I24" s="291"/>
      <c r="J24" s="291"/>
      <c r="K24" s="64"/>
      <c r="L24" s="290"/>
      <c r="M24" s="291"/>
      <c r="N24" s="291"/>
      <c r="O24" s="439"/>
      <c r="P24" s="440"/>
      <c r="Q24" s="440"/>
      <c r="R24" s="433"/>
      <c r="S24" s="434"/>
      <c r="T24" s="66"/>
    </row>
    <row r="25" spans="1:31" ht="16.75" customHeight="1" x14ac:dyDescent="0.25">
      <c r="A25" s="435"/>
      <c r="B25" s="436"/>
      <c r="C25" s="437"/>
      <c r="D25" s="438"/>
      <c r="E25" s="290"/>
      <c r="F25" s="291"/>
      <c r="G25" s="291"/>
      <c r="H25" s="290"/>
      <c r="I25" s="291"/>
      <c r="J25" s="291"/>
      <c r="K25" s="64"/>
      <c r="L25" s="290"/>
      <c r="M25" s="291"/>
      <c r="N25" s="291"/>
      <c r="O25" s="439"/>
      <c r="P25" s="440"/>
      <c r="Q25" s="440"/>
      <c r="R25" s="433"/>
      <c r="S25" s="434"/>
      <c r="T25" s="66"/>
    </row>
    <row r="26" spans="1:31" ht="16.75" customHeight="1" x14ac:dyDescent="0.25">
      <c r="A26" s="435"/>
      <c r="B26" s="436"/>
      <c r="C26" s="437"/>
      <c r="D26" s="438"/>
      <c r="E26" s="290"/>
      <c r="F26" s="291"/>
      <c r="G26" s="291"/>
      <c r="H26" s="290"/>
      <c r="I26" s="291"/>
      <c r="J26" s="291"/>
      <c r="K26" s="64"/>
      <c r="L26" s="290"/>
      <c r="M26" s="291"/>
      <c r="N26" s="291"/>
      <c r="O26" s="439"/>
      <c r="P26" s="440"/>
      <c r="Q26" s="440"/>
      <c r="R26" s="433"/>
      <c r="S26" s="434"/>
      <c r="T26" s="66"/>
    </row>
    <row r="27" spans="1:31" ht="16.75" customHeight="1" x14ac:dyDescent="0.25">
      <c r="A27" s="435"/>
      <c r="B27" s="436"/>
      <c r="C27" s="437"/>
      <c r="D27" s="438"/>
      <c r="E27" s="290"/>
      <c r="F27" s="291"/>
      <c r="G27" s="291"/>
      <c r="H27" s="290"/>
      <c r="I27" s="291"/>
      <c r="J27" s="291"/>
      <c r="K27" s="64"/>
      <c r="L27" s="290"/>
      <c r="M27" s="291"/>
      <c r="N27" s="291"/>
      <c r="O27" s="439"/>
      <c r="P27" s="440"/>
      <c r="Q27" s="440"/>
      <c r="R27" s="433"/>
      <c r="S27" s="434"/>
      <c r="T27" s="66"/>
    </row>
    <row r="28" spans="1:31" ht="16.75" customHeight="1" x14ac:dyDescent="0.25">
      <c r="A28" s="423"/>
      <c r="B28" s="424"/>
      <c r="C28" s="424"/>
      <c r="D28" s="424"/>
      <c r="E28" s="424"/>
      <c r="F28" s="424"/>
      <c r="G28" s="424"/>
      <c r="H28" s="424"/>
      <c r="I28" s="424"/>
      <c r="J28" s="424"/>
      <c r="K28" s="424"/>
      <c r="L28" s="425" t="s">
        <v>13</v>
      </c>
      <c r="M28" s="341"/>
      <c r="N28" s="341"/>
      <c r="O28" s="426">
        <f>SUM(O15:Q27)</f>
        <v>0</v>
      </c>
      <c r="P28" s="427"/>
      <c r="Q28" s="427"/>
      <c r="R28" s="428" t="s">
        <v>13</v>
      </c>
      <c r="S28" s="429"/>
      <c r="T28" s="10">
        <f>SUM(T15:T27)</f>
        <v>0</v>
      </c>
    </row>
    <row r="29" spans="1:31" s="9" customFormat="1" ht="16.5" customHeight="1" x14ac:dyDescent="0.25">
      <c r="A29" s="306"/>
      <c r="B29" s="307"/>
      <c r="C29" s="307"/>
      <c r="D29" s="307"/>
      <c r="E29" s="307"/>
      <c r="F29" s="307"/>
      <c r="G29" s="307"/>
      <c r="H29" s="307"/>
      <c r="I29" s="307"/>
      <c r="J29" s="307"/>
      <c r="K29" s="307"/>
      <c r="L29" s="306" t="s">
        <v>16</v>
      </c>
      <c r="M29" s="307"/>
      <c r="N29" s="307"/>
      <c r="O29" s="415"/>
      <c r="P29" s="302"/>
      <c r="Q29" s="302"/>
      <c r="R29" s="430"/>
      <c r="S29" s="431"/>
      <c r="T29" s="432"/>
      <c r="U29" s="50"/>
      <c r="V29" s="50"/>
      <c r="W29" s="50"/>
      <c r="X29" s="50"/>
      <c r="Y29" s="50"/>
      <c r="Z29" s="50"/>
      <c r="AA29" s="50"/>
      <c r="AB29" s="50"/>
      <c r="AC29" s="50"/>
      <c r="AD29" s="50"/>
      <c r="AE29" s="50"/>
    </row>
    <row r="30" spans="1:31" ht="19.75" customHeight="1" x14ac:dyDescent="0.25">
      <c r="A30" s="305"/>
      <c r="B30" s="305"/>
      <c r="C30" s="305"/>
      <c r="D30" s="305"/>
      <c r="E30" s="305"/>
      <c r="F30" s="305"/>
      <c r="G30" s="305"/>
      <c r="H30" s="305"/>
      <c r="I30" s="305"/>
      <c r="J30" s="305"/>
      <c r="K30" s="305"/>
      <c r="L30" s="305"/>
      <c r="M30" s="305"/>
      <c r="N30" s="305"/>
      <c r="O30" s="305"/>
      <c r="P30" s="305"/>
      <c r="Q30" s="305"/>
      <c r="R30" s="305"/>
      <c r="S30" s="305"/>
      <c r="T30" s="305"/>
    </row>
    <row r="31" spans="1:31" ht="16.5" customHeight="1" x14ac:dyDescent="0.25">
      <c r="A31" s="418" t="s">
        <v>49</v>
      </c>
      <c r="B31" s="419"/>
      <c r="C31" s="419"/>
      <c r="D31" s="419"/>
      <c r="E31" s="419"/>
      <c r="F31" s="419"/>
      <c r="G31" s="419"/>
      <c r="H31" s="419"/>
      <c r="I31" s="419"/>
      <c r="J31" s="419"/>
      <c r="K31" s="419"/>
      <c r="L31" s="419"/>
      <c r="M31" s="419"/>
      <c r="N31" s="419"/>
      <c r="O31" s="419"/>
      <c r="P31" s="419"/>
      <c r="Q31" s="419"/>
      <c r="R31" s="419"/>
      <c r="S31" s="419"/>
      <c r="T31" s="419"/>
    </row>
    <row r="32" spans="1:31" ht="16" customHeight="1" x14ac:dyDescent="0.25">
      <c r="A32" s="331"/>
      <c r="B32" s="332"/>
      <c r="C32" s="332"/>
      <c r="D32" s="332"/>
      <c r="E32" s="332"/>
      <c r="F32" s="332"/>
      <c r="G32" s="332"/>
      <c r="H32" s="332"/>
      <c r="I32" s="332"/>
      <c r="J32" s="332"/>
      <c r="K32" s="332"/>
      <c r="L32" s="332"/>
      <c r="M32" s="332"/>
      <c r="N32" s="332"/>
      <c r="O32" s="333" t="s">
        <v>2</v>
      </c>
      <c r="P32" s="307"/>
      <c r="Q32" s="307"/>
      <c r="R32" s="334" t="s">
        <v>46</v>
      </c>
      <c r="S32" s="335"/>
      <c r="T32" s="71" t="s">
        <v>9</v>
      </c>
    </row>
    <row r="33" spans="1:31" ht="16" customHeight="1" x14ac:dyDescent="0.25">
      <c r="A33" s="308" t="s">
        <v>96</v>
      </c>
      <c r="B33" s="309"/>
      <c r="C33" s="309"/>
      <c r="D33" s="309"/>
      <c r="E33" s="309"/>
      <c r="F33" s="309"/>
      <c r="G33" s="309"/>
      <c r="H33" s="309"/>
      <c r="I33" s="309"/>
      <c r="J33" s="309"/>
      <c r="K33" s="309"/>
      <c r="L33" s="309"/>
      <c r="M33" s="309"/>
      <c r="N33" s="309"/>
      <c r="O33" s="420"/>
      <c r="P33" s="270"/>
      <c r="Q33" s="270"/>
      <c r="R33" s="421">
        <v>3.5</v>
      </c>
      <c r="S33" s="422"/>
      <c r="T33" s="11">
        <f>+O33*R33</f>
        <v>0</v>
      </c>
    </row>
    <row r="34" spans="1:31" ht="16" customHeight="1" x14ac:dyDescent="0.25">
      <c r="A34" s="384" t="s">
        <v>54</v>
      </c>
      <c r="B34" s="338"/>
      <c r="C34" s="338"/>
      <c r="D34" s="405" t="s">
        <v>10</v>
      </c>
      <c r="E34" s="406"/>
      <c r="F34" s="406"/>
      <c r="G34" s="406"/>
      <c r="H34" s="313"/>
      <c r="I34" s="314"/>
      <c r="J34" s="314"/>
      <c r="K34" s="314"/>
      <c r="L34" s="314"/>
      <c r="M34" s="314"/>
      <c r="N34" s="314"/>
      <c r="O34" s="407"/>
      <c r="P34" s="314"/>
      <c r="Q34" s="314"/>
      <c r="R34" s="408">
        <v>1</v>
      </c>
      <c r="S34" s="409"/>
      <c r="T34" s="12">
        <f>+O34*R34</f>
        <v>0</v>
      </c>
    </row>
    <row r="35" spans="1:31" s="9" customFormat="1" ht="16.5" customHeight="1" x14ac:dyDescent="0.25">
      <c r="A35" s="298" t="s">
        <v>7</v>
      </c>
      <c r="B35" s="299"/>
      <c r="C35" s="299"/>
      <c r="D35" s="410" t="s">
        <v>65</v>
      </c>
      <c r="E35" s="410"/>
      <c r="F35" s="410"/>
      <c r="G35" s="411"/>
      <c r="H35" s="412"/>
      <c r="I35" s="413"/>
      <c r="J35" s="413"/>
      <c r="K35" s="413"/>
      <c r="L35" s="413"/>
      <c r="M35" s="413"/>
      <c r="N35" s="414"/>
      <c r="O35" s="415"/>
      <c r="P35" s="302"/>
      <c r="Q35" s="302"/>
      <c r="R35" s="416"/>
      <c r="S35" s="417"/>
      <c r="T35" s="14">
        <f>+O35*R35</f>
        <v>0</v>
      </c>
      <c r="U35" s="50"/>
      <c r="V35" s="50"/>
      <c r="W35" s="50"/>
      <c r="X35" s="50"/>
      <c r="Y35" s="50"/>
      <c r="Z35" s="50"/>
      <c r="AA35" s="50"/>
      <c r="AB35" s="50"/>
      <c r="AC35" s="50"/>
      <c r="AD35" s="50"/>
      <c r="AE35" s="50"/>
    </row>
    <row r="36" spans="1:31" ht="15.25" customHeight="1" x14ac:dyDescent="0.25">
      <c r="A36" s="396"/>
      <c r="B36" s="396"/>
      <c r="C36" s="396"/>
      <c r="D36" s="396"/>
      <c r="E36" s="396"/>
      <c r="F36" s="396"/>
      <c r="G36" s="396"/>
      <c r="H36" s="396"/>
      <c r="I36" s="396"/>
      <c r="J36" s="396"/>
      <c r="K36" s="396"/>
      <c r="L36" s="396"/>
      <c r="M36" s="396"/>
      <c r="N36" s="396"/>
      <c r="O36" s="396"/>
      <c r="P36" s="396"/>
      <c r="Q36" s="396"/>
      <c r="R36" s="396"/>
      <c r="S36" s="396"/>
      <c r="T36" s="396"/>
    </row>
    <row r="37" spans="1:31" ht="16.5" customHeight="1" x14ac:dyDescent="0.25">
      <c r="A37" s="72" t="s">
        <v>45</v>
      </c>
      <c r="B37" s="73"/>
      <c r="C37" s="73"/>
      <c r="D37" s="73"/>
      <c r="E37" s="73"/>
      <c r="F37" s="73"/>
      <c r="G37" s="73"/>
      <c r="H37" s="73"/>
      <c r="I37" s="73"/>
      <c r="J37" s="74"/>
      <c r="K37" s="75"/>
      <c r="L37" s="75"/>
      <c r="M37" s="397" t="s">
        <v>40</v>
      </c>
      <c r="N37" s="397"/>
      <c r="O37" s="397"/>
      <c r="P37" s="397"/>
      <c r="Q37" s="397"/>
      <c r="R37" s="397"/>
      <c r="S37" s="397"/>
      <c r="T37" s="75"/>
    </row>
    <row r="38" spans="1:31" ht="16" customHeight="1" x14ac:dyDescent="0.25">
      <c r="A38" s="76"/>
      <c r="B38" s="77"/>
      <c r="C38" s="77"/>
      <c r="D38" s="77"/>
      <c r="E38" s="77"/>
      <c r="F38" s="77"/>
      <c r="G38" s="77"/>
      <c r="H38" s="77"/>
      <c r="I38" s="77"/>
      <c r="J38" s="78"/>
      <c r="K38" s="80" t="s">
        <v>43</v>
      </c>
      <c r="L38" s="79" t="s">
        <v>46</v>
      </c>
      <c r="M38" s="398" t="s">
        <v>33</v>
      </c>
      <c r="N38" s="399"/>
      <c r="O38" s="400" t="s">
        <v>22</v>
      </c>
      <c r="P38" s="401"/>
      <c r="Q38" s="402"/>
      <c r="R38" s="379" t="s">
        <v>24</v>
      </c>
      <c r="S38" s="381"/>
      <c r="T38" s="81" t="s">
        <v>9</v>
      </c>
      <c r="U38" s="51"/>
    </row>
    <row r="39" spans="1:31" ht="16" customHeight="1" x14ac:dyDescent="0.25">
      <c r="A39" s="403" t="s">
        <v>66</v>
      </c>
      <c r="B39" s="404"/>
      <c r="C39" s="404"/>
      <c r="D39" s="404"/>
      <c r="E39" s="404"/>
      <c r="F39" s="404"/>
      <c r="G39" s="404"/>
      <c r="H39" s="404"/>
      <c r="I39" s="404"/>
      <c r="J39" s="404"/>
      <c r="K39" s="19">
        <f>IF(U6=0,IF(X8&gt;0,1,0),0)</f>
        <v>0</v>
      </c>
      <c r="L39" s="33">
        <v>200</v>
      </c>
      <c r="M39" s="63"/>
      <c r="N39" s="31">
        <f>IF(K39&gt;0,(L39*0.2)*M39,0)</f>
        <v>0</v>
      </c>
      <c r="O39" s="63"/>
      <c r="P39" s="386">
        <f>IF(K39&gt;0,(+L39*0.3)*O39,0)</f>
        <v>0</v>
      </c>
      <c r="Q39" s="387"/>
      <c r="R39" s="23"/>
      <c r="S39" s="32">
        <f>ROUND(IF(K39&gt;0,(+L39*0.5)*R39,0),0)</f>
        <v>0</v>
      </c>
      <c r="T39" s="53">
        <f>ROUND(IF(((K39*L39)-N39-P39-S39)&lt;0,0,((K39*L39)-N39-P39-S39)),0)</f>
        <v>0</v>
      </c>
    </row>
    <row r="40" spans="1:31" ht="15.25" customHeight="1" x14ac:dyDescent="0.25">
      <c r="A40" s="384" t="s">
        <v>67</v>
      </c>
      <c r="B40" s="385"/>
      <c r="C40" s="385"/>
      <c r="D40" s="385"/>
      <c r="E40" s="385"/>
      <c r="F40" s="385"/>
      <c r="G40" s="385"/>
      <c r="H40" s="385"/>
      <c r="I40" s="385"/>
      <c r="J40" s="385"/>
      <c r="K40" s="19">
        <f>IF(U6=0,IF(Y8&gt;0,1,0),0)</f>
        <v>0</v>
      </c>
      <c r="L40" s="34">
        <v>400</v>
      </c>
      <c r="M40" s="63"/>
      <c r="N40" s="31">
        <f>IF(K40&gt;0,(L40*0.2)*M40,0)</f>
        <v>0</v>
      </c>
      <c r="O40" s="30"/>
      <c r="P40" s="386">
        <f>IF(K40&gt;0,(+L40*0.3)*O40,0)</f>
        <v>0</v>
      </c>
      <c r="Q40" s="387"/>
      <c r="R40" s="16"/>
      <c r="S40" s="32">
        <f>ROUND(IF(K40&gt;0,(+L40*0.5)*R40,0),0)</f>
        <v>0</v>
      </c>
      <c r="T40" s="53">
        <f>ROUND(IF(((K40*L40)-N40-P40-S40)&lt;0,0,((K40*L40)-N40-P40-S40)),0)</f>
        <v>0</v>
      </c>
    </row>
    <row r="41" spans="1:31" s="9" customFormat="1" ht="16.5" customHeight="1" x14ac:dyDescent="0.25">
      <c r="A41" s="271" t="s">
        <v>61</v>
      </c>
      <c r="B41" s="332"/>
      <c r="C41" s="332"/>
      <c r="D41" s="332"/>
      <c r="E41" s="332"/>
      <c r="F41" s="332"/>
      <c r="G41" s="332"/>
      <c r="H41" s="332"/>
      <c r="I41" s="332"/>
      <c r="J41" s="332"/>
      <c r="K41" s="332"/>
      <c r="L41" s="332"/>
      <c r="M41" s="332"/>
      <c r="N41" s="332"/>
      <c r="O41" s="332"/>
      <c r="P41" s="332"/>
      <c r="Q41" s="332"/>
      <c r="R41" s="332"/>
      <c r="S41" s="332"/>
      <c r="T41" s="332"/>
      <c r="U41" s="50"/>
      <c r="V41" s="50"/>
      <c r="W41" s="50"/>
      <c r="X41" s="50"/>
      <c r="Y41" s="50"/>
      <c r="Z41" s="50"/>
      <c r="AA41" s="50"/>
      <c r="AB41" s="50"/>
      <c r="AC41" s="50"/>
      <c r="AD41" s="50"/>
      <c r="AE41" s="50"/>
    </row>
    <row r="42" spans="1:31" ht="19" customHeight="1" x14ac:dyDescent="0.25">
      <c r="A42" s="305"/>
      <c r="B42" s="305"/>
      <c r="C42" s="305"/>
      <c r="D42" s="305"/>
      <c r="E42" s="305"/>
      <c r="F42" s="305"/>
      <c r="G42" s="305"/>
      <c r="H42" s="305"/>
      <c r="I42" s="305"/>
      <c r="J42" s="305"/>
      <c r="K42" s="305"/>
      <c r="L42" s="305"/>
      <c r="M42" s="305"/>
      <c r="N42" s="305"/>
      <c r="O42" s="305"/>
      <c r="P42" s="305"/>
      <c r="Q42" s="305"/>
      <c r="R42" s="305"/>
      <c r="S42" s="305"/>
      <c r="T42" s="305"/>
    </row>
    <row r="43" spans="1:31" ht="16.5" customHeight="1" x14ac:dyDescent="0.25">
      <c r="A43" s="388" t="s">
        <v>12</v>
      </c>
      <c r="B43" s="389"/>
      <c r="C43" s="389"/>
      <c r="D43" s="389"/>
      <c r="E43" s="389"/>
      <c r="F43" s="389"/>
      <c r="G43" s="389"/>
      <c r="H43" s="389"/>
      <c r="I43" s="389"/>
      <c r="J43" s="389"/>
      <c r="K43" s="389"/>
      <c r="L43" s="389"/>
      <c r="M43" s="389"/>
      <c r="N43" s="389"/>
      <c r="O43" s="389"/>
      <c r="P43" s="389"/>
      <c r="Q43" s="389"/>
      <c r="R43" s="389"/>
      <c r="S43" s="389"/>
      <c r="T43" s="389"/>
    </row>
    <row r="44" spans="1:31" ht="16" customHeight="1" x14ac:dyDescent="0.25">
      <c r="A44" s="390" t="s">
        <v>27</v>
      </c>
      <c r="B44" s="391"/>
      <c r="C44" s="391"/>
      <c r="D44" s="391"/>
      <c r="E44" s="391"/>
      <c r="F44" s="391"/>
      <c r="G44" s="391"/>
      <c r="H44" s="391"/>
      <c r="I44" s="391"/>
      <c r="J44" s="391"/>
      <c r="K44" s="392" t="s">
        <v>39</v>
      </c>
      <c r="L44" s="391"/>
      <c r="M44" s="392" t="s">
        <v>35</v>
      </c>
      <c r="N44" s="391"/>
      <c r="O44" s="391"/>
      <c r="P44" s="391"/>
      <c r="Q44" s="393"/>
      <c r="R44" s="333" t="s">
        <v>37</v>
      </c>
      <c r="S44" s="333"/>
      <c r="T44" s="394" t="s">
        <v>9</v>
      </c>
    </row>
    <row r="45" spans="1:31" ht="16" customHeight="1" x14ac:dyDescent="0.25">
      <c r="A45" s="376" t="s">
        <v>97</v>
      </c>
      <c r="B45" s="377"/>
      <c r="C45" s="377"/>
      <c r="D45" s="377"/>
      <c r="E45" s="377"/>
      <c r="F45" s="377"/>
      <c r="G45" s="377"/>
      <c r="H45" s="377"/>
      <c r="I45" s="377"/>
      <c r="J45" s="377"/>
      <c r="K45" s="378"/>
      <c r="L45" s="377"/>
      <c r="M45" s="379" t="s">
        <v>8</v>
      </c>
      <c r="N45" s="380"/>
      <c r="O45" s="79" t="s">
        <v>1</v>
      </c>
      <c r="P45" s="381" t="s">
        <v>3</v>
      </c>
      <c r="Q45" s="382"/>
      <c r="R45" s="333"/>
      <c r="S45" s="333"/>
      <c r="T45" s="395"/>
    </row>
    <row r="46" spans="1:31" ht="15.75" customHeight="1" x14ac:dyDescent="0.25">
      <c r="A46" s="291"/>
      <c r="B46" s="291"/>
      <c r="C46" s="291"/>
      <c r="D46" s="291"/>
      <c r="E46" s="291"/>
      <c r="F46" s="291"/>
      <c r="G46" s="291"/>
      <c r="H46" s="291"/>
      <c r="I46" s="291"/>
      <c r="J46" s="291"/>
      <c r="K46" s="383"/>
      <c r="L46" s="291"/>
      <c r="M46" s="372"/>
      <c r="N46" s="373"/>
      <c r="O46" s="7" t="s">
        <v>1</v>
      </c>
      <c r="P46" s="374"/>
      <c r="Q46" s="375"/>
      <c r="R46" s="362"/>
      <c r="S46" s="362"/>
      <c r="T46" s="21"/>
    </row>
    <row r="47" spans="1:31" ht="15.75" customHeight="1" x14ac:dyDescent="0.25">
      <c r="A47" s="291"/>
      <c r="B47" s="291"/>
      <c r="C47" s="291"/>
      <c r="D47" s="291"/>
      <c r="E47" s="291"/>
      <c r="F47" s="291"/>
      <c r="G47" s="291"/>
      <c r="H47" s="291"/>
      <c r="I47" s="291"/>
      <c r="J47" s="291"/>
      <c r="K47" s="371"/>
      <c r="L47" s="291"/>
      <c r="M47" s="372"/>
      <c r="N47" s="373"/>
      <c r="O47" s="7" t="s">
        <v>1</v>
      </c>
      <c r="P47" s="374"/>
      <c r="Q47" s="375"/>
      <c r="R47" s="362"/>
      <c r="S47" s="362"/>
      <c r="T47" s="21"/>
    </row>
    <row r="48" spans="1:31" ht="15.75" customHeight="1" x14ac:dyDescent="0.25">
      <c r="A48" s="314"/>
      <c r="B48" s="314"/>
      <c r="C48" s="314"/>
      <c r="D48" s="314"/>
      <c r="E48" s="314"/>
      <c r="F48" s="314"/>
      <c r="G48" s="314"/>
      <c r="H48" s="314"/>
      <c r="I48" s="314"/>
      <c r="J48" s="314"/>
      <c r="K48" s="357"/>
      <c r="L48" s="314"/>
      <c r="M48" s="358"/>
      <c r="N48" s="359"/>
      <c r="O48" s="15" t="s">
        <v>1</v>
      </c>
      <c r="P48" s="360"/>
      <c r="Q48" s="361"/>
      <c r="R48" s="362"/>
      <c r="S48" s="362"/>
      <c r="T48" s="22"/>
    </row>
    <row r="49" spans="1:31" s="9" customFormat="1" ht="15.75" customHeight="1" x14ac:dyDescent="0.25">
      <c r="A49" s="302"/>
      <c r="B49" s="302"/>
      <c r="C49" s="302"/>
      <c r="D49" s="302"/>
      <c r="E49" s="302"/>
      <c r="F49" s="302"/>
      <c r="G49" s="302"/>
      <c r="H49" s="302"/>
      <c r="I49" s="302"/>
      <c r="J49" s="302"/>
      <c r="K49" s="363"/>
      <c r="L49" s="364"/>
      <c r="M49" s="365"/>
      <c r="N49" s="366"/>
      <c r="O49" s="17" t="s">
        <v>1</v>
      </c>
      <c r="P49" s="367"/>
      <c r="Q49" s="368"/>
      <c r="R49" s="369"/>
      <c r="S49" s="370"/>
      <c r="T49" s="13"/>
      <c r="U49" s="50"/>
      <c r="V49" s="50"/>
      <c r="W49" s="50"/>
      <c r="X49" s="50"/>
      <c r="Y49" s="50"/>
      <c r="Z49" s="50"/>
      <c r="AA49" s="50"/>
      <c r="AB49" s="50"/>
      <c r="AC49" s="50"/>
      <c r="AD49" s="50"/>
      <c r="AE49" s="50"/>
    </row>
    <row r="50" spans="1:31" ht="15.25" customHeight="1" x14ac:dyDescent="0.25">
      <c r="A50" s="348"/>
      <c r="B50" s="348"/>
      <c r="C50" s="348"/>
      <c r="D50" s="348"/>
      <c r="E50" s="348"/>
      <c r="F50" s="348"/>
      <c r="G50" s="348"/>
      <c r="H50" s="348"/>
      <c r="I50" s="348"/>
      <c r="J50" s="348"/>
      <c r="K50" s="348"/>
      <c r="L50" s="348"/>
      <c r="M50" s="348"/>
      <c r="N50" s="348"/>
      <c r="O50" s="348"/>
      <c r="P50" s="348"/>
      <c r="Q50" s="348"/>
      <c r="R50" s="348"/>
      <c r="S50" s="348"/>
      <c r="T50" s="348"/>
    </row>
    <row r="51" spans="1:31" ht="16.5" customHeight="1" x14ac:dyDescent="0.25">
      <c r="A51" s="321" t="s">
        <v>34</v>
      </c>
      <c r="B51" s="322"/>
      <c r="C51" s="322"/>
      <c r="D51" s="322"/>
      <c r="E51" s="322"/>
      <c r="F51" s="322"/>
      <c r="G51" s="322"/>
      <c r="H51" s="322"/>
      <c r="I51" s="322"/>
      <c r="J51" s="322"/>
      <c r="K51" s="322"/>
      <c r="L51" s="322"/>
      <c r="M51" s="322"/>
      <c r="N51" s="322"/>
      <c r="O51" s="322"/>
      <c r="P51" s="322"/>
      <c r="Q51" s="322"/>
      <c r="R51" s="322"/>
      <c r="S51" s="322"/>
      <c r="T51" s="323"/>
    </row>
    <row r="52" spans="1:31" ht="16" customHeight="1" x14ac:dyDescent="0.25">
      <c r="A52" s="349"/>
      <c r="B52" s="350"/>
      <c r="C52" s="350"/>
      <c r="D52" s="350"/>
      <c r="E52" s="350"/>
      <c r="F52" s="350"/>
      <c r="G52" s="350"/>
      <c r="H52" s="351"/>
      <c r="I52" s="334" t="s">
        <v>79</v>
      </c>
      <c r="J52" s="335"/>
      <c r="K52" s="82"/>
      <c r="L52" s="82"/>
      <c r="M52" s="333" t="s">
        <v>64</v>
      </c>
      <c r="N52" s="307"/>
      <c r="O52" s="307"/>
      <c r="P52" s="307"/>
      <c r="Q52" s="307"/>
      <c r="R52" s="307"/>
      <c r="S52" s="307"/>
      <c r="T52" s="333" t="s">
        <v>9</v>
      </c>
    </row>
    <row r="53" spans="1:31" ht="16" customHeight="1" x14ac:dyDescent="0.25">
      <c r="A53" s="352"/>
      <c r="B53" s="353"/>
      <c r="C53" s="353"/>
      <c r="D53" s="353"/>
      <c r="E53" s="353"/>
      <c r="F53" s="353"/>
      <c r="G53" s="353"/>
      <c r="H53" s="354"/>
      <c r="I53" s="355">
        <f>IF(U6&gt;0,U6,0)</f>
        <v>0</v>
      </c>
      <c r="J53" s="356"/>
      <c r="K53" s="71" t="s">
        <v>43</v>
      </c>
      <c r="L53" s="71" t="s">
        <v>63</v>
      </c>
      <c r="M53" s="333" t="s">
        <v>33</v>
      </c>
      <c r="N53" s="307"/>
      <c r="O53" s="333" t="s">
        <v>22</v>
      </c>
      <c r="P53" s="307"/>
      <c r="Q53" s="307"/>
      <c r="R53" s="334" t="s">
        <v>24</v>
      </c>
      <c r="S53" s="335"/>
      <c r="T53" s="307"/>
    </row>
    <row r="54" spans="1:31" ht="16" customHeight="1" x14ac:dyDescent="0.25">
      <c r="A54" s="336"/>
      <c r="B54" s="339" t="s">
        <v>93</v>
      </c>
      <c r="C54" s="340"/>
      <c r="D54" s="340"/>
      <c r="E54" s="308" t="s">
        <v>19</v>
      </c>
      <c r="F54" s="309"/>
      <c r="G54" s="309"/>
      <c r="H54" s="309"/>
      <c r="I54" s="309"/>
      <c r="J54" s="309"/>
      <c r="K54" s="19"/>
      <c r="L54" s="88">
        <v>634</v>
      </c>
      <c r="M54" s="25"/>
      <c r="N54" s="35">
        <f>IF(K54&gt;0,(L54*0.2)*M54,0)</f>
        <v>0</v>
      </c>
      <c r="O54" s="63"/>
      <c r="P54" s="342">
        <f>IF(K54&gt;0,(+L54*0.3)*O54,0)</f>
        <v>0</v>
      </c>
      <c r="Q54" s="343"/>
      <c r="R54" s="24"/>
      <c r="S54" s="32">
        <f>IF(K54&gt;0,(+L54*0.5)*R54,0)</f>
        <v>0</v>
      </c>
      <c r="T54" s="11">
        <f>ROUND((K54*L54)-N54-P54-S54,0)</f>
        <v>0</v>
      </c>
    </row>
    <row r="55" spans="1:31" ht="16" customHeight="1" x14ac:dyDescent="0.25">
      <c r="A55" s="336"/>
      <c r="B55" s="339"/>
      <c r="C55" s="340"/>
      <c r="D55" s="340"/>
      <c r="E55" s="288" t="s">
        <v>91</v>
      </c>
      <c r="F55" s="289"/>
      <c r="G55" s="289"/>
      <c r="H55" s="289"/>
      <c r="I55" s="289"/>
      <c r="J55" s="289"/>
      <c r="K55" s="29"/>
      <c r="L55" s="89">
        <v>250</v>
      </c>
      <c r="M55" s="25"/>
      <c r="N55" s="35">
        <f t="shared" ref="N55:N56" si="0">IF(K55&gt;0,(L55*0.2)*M55,0)</f>
        <v>0</v>
      </c>
      <c r="O55" s="27"/>
      <c r="P55" s="342">
        <f t="shared" ref="P55:P56" si="1">IF(K55&gt;0,(+L55*0.3)*O55,0)</f>
        <v>0</v>
      </c>
      <c r="Q55" s="343"/>
      <c r="R55" s="5"/>
      <c r="S55" s="32">
        <f t="shared" ref="S55:S56" si="2">IF(K55&gt;0,(+L55*0.5)*R55,0)</f>
        <v>0</v>
      </c>
      <c r="T55" s="11">
        <f t="shared" ref="T55:T57" si="3">ROUND((K55*L55)-N55-P55-S55,0)</f>
        <v>0</v>
      </c>
    </row>
    <row r="56" spans="1:31" ht="16.75" customHeight="1" x14ac:dyDescent="0.25">
      <c r="A56" s="337"/>
      <c r="B56" s="341"/>
      <c r="C56" s="341"/>
      <c r="D56" s="341"/>
      <c r="E56" s="288" t="s">
        <v>92</v>
      </c>
      <c r="F56" s="289"/>
      <c r="G56" s="289"/>
      <c r="H56" s="289"/>
      <c r="I56" s="289"/>
      <c r="J56" s="289"/>
      <c r="K56" s="29"/>
      <c r="L56" s="89">
        <v>98</v>
      </c>
      <c r="M56" s="25"/>
      <c r="N56" s="35">
        <f t="shared" si="0"/>
        <v>0</v>
      </c>
      <c r="O56" s="27"/>
      <c r="P56" s="342">
        <f t="shared" si="1"/>
        <v>0</v>
      </c>
      <c r="Q56" s="343"/>
      <c r="R56" s="5"/>
      <c r="S56" s="32">
        <f t="shared" si="2"/>
        <v>0</v>
      </c>
      <c r="T56" s="11">
        <f t="shared" si="3"/>
        <v>0</v>
      </c>
    </row>
    <row r="57" spans="1:31" ht="16.5" customHeight="1" x14ac:dyDescent="0.25">
      <c r="A57" s="338"/>
      <c r="B57" s="341"/>
      <c r="C57" s="341"/>
      <c r="D57" s="341"/>
      <c r="E57" s="344" t="str">
        <f>IF(Z8=1,"Siste døgn over 6 timer","Siste døgn under 6 timer")</f>
        <v>Siste døgn under 6 timer</v>
      </c>
      <c r="F57" s="345"/>
      <c r="G57" s="345"/>
      <c r="H57" s="345"/>
      <c r="I57" s="345"/>
      <c r="J57" s="345"/>
      <c r="K57" s="54">
        <f>IF(U6&gt;0,IF(OR(X8&gt;0,Y8&gt;0),1,0),0)</f>
        <v>0</v>
      </c>
      <c r="L57" s="90">
        <f>IF(K57&gt;0,IF(Z8&gt;0,IF(K54&gt;0,L54,IF(K55&gt;0,L55,IF(K56&gt;0,L56,0))),0),0)</f>
        <v>0</v>
      </c>
      <c r="M57" s="26"/>
      <c r="N57" s="55">
        <f>IF(K57&gt;0,(L57*0.2)*M57,0)</f>
        <v>0</v>
      </c>
      <c r="O57" s="28"/>
      <c r="P57" s="346">
        <f>IF(K57&gt;0,(+L57*0.3)*O57,0)</f>
        <v>0</v>
      </c>
      <c r="Q57" s="347"/>
      <c r="R57" s="16"/>
      <c r="S57" s="56">
        <f>IF(K57&gt;0,(+L57*0.5)*R57,0)</f>
        <v>0</v>
      </c>
      <c r="T57" s="57">
        <f t="shared" si="3"/>
        <v>0</v>
      </c>
    </row>
    <row r="58" spans="1:31" ht="15.25" customHeight="1" x14ac:dyDescent="0.25">
      <c r="A58" s="325" t="s">
        <v>94</v>
      </c>
      <c r="B58" s="326"/>
      <c r="C58" s="326"/>
      <c r="D58" s="326"/>
      <c r="E58" s="326"/>
      <c r="F58" s="326"/>
      <c r="G58" s="326"/>
      <c r="H58" s="326"/>
      <c r="I58" s="326"/>
      <c r="J58" s="326"/>
      <c r="K58" s="326"/>
      <c r="L58" s="326"/>
      <c r="M58" s="326"/>
      <c r="N58" s="326"/>
      <c r="O58" s="326"/>
      <c r="P58" s="326"/>
      <c r="Q58" s="326"/>
      <c r="R58" s="326"/>
      <c r="S58" s="326"/>
      <c r="T58" s="327"/>
    </row>
    <row r="59" spans="1:31" ht="10.5" customHeight="1" x14ac:dyDescent="0.25">
      <c r="A59" s="328" t="s">
        <v>95</v>
      </c>
      <c r="B59" s="329"/>
      <c r="C59" s="329"/>
      <c r="D59" s="329"/>
      <c r="E59" s="329"/>
      <c r="F59" s="329"/>
      <c r="G59" s="329"/>
      <c r="H59" s="329"/>
      <c r="I59" s="329"/>
      <c r="J59" s="329"/>
      <c r="K59" s="329"/>
      <c r="L59" s="329"/>
      <c r="M59" s="329"/>
      <c r="N59" s="329"/>
      <c r="O59" s="329"/>
      <c r="P59" s="329"/>
      <c r="Q59" s="329"/>
      <c r="R59" s="329"/>
      <c r="S59" s="329"/>
      <c r="T59" s="330"/>
    </row>
    <row r="60" spans="1:31" ht="21.25" customHeight="1" x14ac:dyDescent="0.25">
      <c r="A60" s="305"/>
      <c r="B60" s="305"/>
      <c r="C60" s="305"/>
      <c r="D60" s="305"/>
      <c r="E60" s="305"/>
      <c r="F60" s="305"/>
      <c r="G60" s="305"/>
      <c r="H60" s="305"/>
      <c r="I60" s="305"/>
      <c r="J60" s="305"/>
      <c r="K60" s="305"/>
      <c r="L60" s="305"/>
      <c r="M60" s="305"/>
      <c r="N60" s="305"/>
      <c r="O60" s="305"/>
      <c r="P60" s="305"/>
      <c r="Q60" s="305"/>
      <c r="R60" s="305"/>
      <c r="S60" s="305"/>
      <c r="T60" s="305"/>
    </row>
    <row r="61" spans="1:31" ht="16.5" customHeight="1" x14ac:dyDescent="0.25">
      <c r="A61" s="321" t="s">
        <v>52</v>
      </c>
      <c r="B61" s="322"/>
      <c r="C61" s="322"/>
      <c r="D61" s="322"/>
      <c r="E61" s="322"/>
      <c r="F61" s="322"/>
      <c r="G61" s="322"/>
      <c r="H61" s="322"/>
      <c r="I61" s="322"/>
      <c r="J61" s="322"/>
      <c r="K61" s="322"/>
      <c r="L61" s="322"/>
      <c r="M61" s="322"/>
      <c r="N61" s="322"/>
      <c r="O61" s="322"/>
      <c r="P61" s="322"/>
      <c r="Q61" s="322"/>
      <c r="R61" s="322"/>
      <c r="S61" s="322"/>
      <c r="T61" s="323"/>
    </row>
    <row r="62" spans="1:31" ht="16" customHeight="1" x14ac:dyDescent="0.25">
      <c r="A62" s="331"/>
      <c r="B62" s="332"/>
      <c r="C62" s="332"/>
      <c r="D62" s="332"/>
      <c r="E62" s="332"/>
      <c r="F62" s="332"/>
      <c r="G62" s="332"/>
      <c r="H62" s="332"/>
      <c r="I62" s="332"/>
      <c r="J62" s="332"/>
      <c r="K62" s="332"/>
      <c r="L62" s="332"/>
      <c r="M62" s="332"/>
      <c r="N62" s="332"/>
      <c r="O62" s="333" t="s">
        <v>43</v>
      </c>
      <c r="P62" s="307"/>
      <c r="Q62" s="307"/>
      <c r="R62" s="334" t="s">
        <v>46</v>
      </c>
      <c r="S62" s="335"/>
      <c r="T62" s="71" t="s">
        <v>9</v>
      </c>
    </row>
    <row r="63" spans="1:31" s="9" customFormat="1" ht="16.5" customHeight="1" x14ac:dyDescent="0.25">
      <c r="A63" s="271" t="s">
        <v>83</v>
      </c>
      <c r="B63" s="271"/>
      <c r="C63" s="271"/>
      <c r="D63" s="271"/>
      <c r="E63" s="271"/>
      <c r="F63" s="271"/>
      <c r="G63" s="271"/>
      <c r="H63" s="271"/>
      <c r="I63" s="271"/>
      <c r="J63" s="271"/>
      <c r="K63" s="271"/>
      <c r="L63" s="271"/>
      <c r="M63" s="271"/>
      <c r="N63" s="271"/>
      <c r="O63" s="317"/>
      <c r="P63" s="318"/>
      <c r="Q63" s="318"/>
      <c r="R63" s="319">
        <v>435</v>
      </c>
      <c r="S63" s="320"/>
      <c r="T63" s="14">
        <f>+O63*R63</f>
        <v>0</v>
      </c>
      <c r="U63" s="50"/>
      <c r="V63" s="50"/>
      <c r="W63" s="50"/>
      <c r="X63" s="50"/>
      <c r="Y63" s="50"/>
      <c r="Z63" s="50"/>
      <c r="AA63" s="50"/>
      <c r="AB63" s="50"/>
      <c r="AC63" s="50"/>
      <c r="AD63" s="50"/>
      <c r="AE63" s="50"/>
    </row>
    <row r="64" spans="1:31" ht="21.25" customHeight="1" x14ac:dyDescent="0.25">
      <c r="A64" s="305"/>
      <c r="B64" s="305"/>
      <c r="C64" s="305"/>
      <c r="D64" s="305"/>
      <c r="E64" s="305"/>
      <c r="F64" s="305"/>
      <c r="G64" s="305"/>
      <c r="H64" s="305"/>
      <c r="I64" s="305"/>
      <c r="J64" s="305"/>
      <c r="K64" s="305"/>
      <c r="L64" s="305"/>
      <c r="M64" s="305"/>
      <c r="N64" s="305"/>
      <c r="O64" s="305"/>
      <c r="P64" s="305"/>
      <c r="Q64" s="305"/>
      <c r="R64" s="305"/>
      <c r="S64" s="305"/>
      <c r="T64" s="305"/>
    </row>
    <row r="65" spans="1:31" ht="16.5" customHeight="1" x14ac:dyDescent="0.25">
      <c r="A65" s="321" t="s">
        <v>31</v>
      </c>
      <c r="B65" s="322"/>
      <c r="C65" s="322"/>
      <c r="D65" s="322"/>
      <c r="E65" s="322"/>
      <c r="F65" s="322"/>
      <c r="G65" s="322"/>
      <c r="H65" s="322"/>
      <c r="I65" s="322"/>
      <c r="J65" s="322"/>
      <c r="K65" s="322"/>
      <c r="L65" s="322"/>
      <c r="M65" s="322"/>
      <c r="N65" s="322"/>
      <c r="O65" s="322"/>
      <c r="P65" s="322"/>
      <c r="Q65" s="322"/>
      <c r="R65" s="322"/>
      <c r="S65" s="322"/>
      <c r="T65" s="323"/>
    </row>
    <row r="66" spans="1:31" ht="16.75" customHeight="1" x14ac:dyDescent="0.25">
      <c r="A66" s="306"/>
      <c r="B66" s="307"/>
      <c r="C66" s="307"/>
      <c r="D66" s="307"/>
      <c r="E66" s="307"/>
      <c r="F66" s="307"/>
      <c r="G66" s="307"/>
      <c r="H66" s="307"/>
      <c r="I66" s="307"/>
      <c r="J66" s="307"/>
      <c r="K66" s="307"/>
      <c r="L66" s="307"/>
      <c r="M66" s="307"/>
      <c r="N66" s="307"/>
      <c r="O66" s="307"/>
      <c r="P66" s="307"/>
      <c r="Q66" s="307"/>
      <c r="R66" s="324" t="s">
        <v>29</v>
      </c>
      <c r="S66" s="324"/>
      <c r="T66" s="83" t="s">
        <v>9</v>
      </c>
    </row>
    <row r="67" spans="1:31" ht="15.75" customHeight="1" x14ac:dyDescent="0.25">
      <c r="A67" s="290"/>
      <c r="B67" s="291"/>
      <c r="C67" s="291"/>
      <c r="D67" s="291"/>
      <c r="E67" s="291"/>
      <c r="F67" s="291"/>
      <c r="G67" s="291"/>
      <c r="H67" s="291"/>
      <c r="I67" s="291"/>
      <c r="J67" s="291"/>
      <c r="K67" s="291"/>
      <c r="L67" s="291"/>
      <c r="M67" s="291"/>
      <c r="N67" s="291"/>
      <c r="O67" s="291"/>
      <c r="P67" s="291"/>
      <c r="Q67" s="291"/>
      <c r="R67" s="311"/>
      <c r="S67" s="312"/>
      <c r="T67" s="66"/>
    </row>
    <row r="68" spans="1:31" ht="15.75" customHeight="1" x14ac:dyDescent="0.25">
      <c r="A68" s="290"/>
      <c r="B68" s="291"/>
      <c r="C68" s="291"/>
      <c r="D68" s="291"/>
      <c r="E68" s="291"/>
      <c r="F68" s="291"/>
      <c r="G68" s="291"/>
      <c r="H68" s="291"/>
      <c r="I68" s="291"/>
      <c r="J68" s="291"/>
      <c r="K68" s="291"/>
      <c r="L68" s="291"/>
      <c r="M68" s="291"/>
      <c r="N68" s="291"/>
      <c r="O68" s="291"/>
      <c r="P68" s="291"/>
      <c r="Q68" s="291"/>
      <c r="R68" s="311"/>
      <c r="S68" s="312"/>
      <c r="T68" s="66"/>
    </row>
    <row r="69" spans="1:31" ht="15.75" customHeight="1" x14ac:dyDescent="0.25">
      <c r="A69" s="313"/>
      <c r="B69" s="314"/>
      <c r="C69" s="314"/>
      <c r="D69" s="314"/>
      <c r="E69" s="314"/>
      <c r="F69" s="314"/>
      <c r="G69" s="314"/>
      <c r="H69" s="314"/>
      <c r="I69" s="314"/>
      <c r="J69" s="314"/>
      <c r="K69" s="314"/>
      <c r="L69" s="314"/>
      <c r="M69" s="314"/>
      <c r="N69" s="314"/>
      <c r="O69" s="314"/>
      <c r="P69" s="314"/>
      <c r="Q69" s="314"/>
      <c r="R69" s="315"/>
      <c r="S69" s="316"/>
      <c r="T69" s="67"/>
    </row>
    <row r="70" spans="1:31" s="9" customFormat="1" ht="15.75" customHeight="1" x14ac:dyDescent="0.25">
      <c r="A70" s="301"/>
      <c r="B70" s="302"/>
      <c r="C70" s="302"/>
      <c r="D70" s="302"/>
      <c r="E70" s="302"/>
      <c r="F70" s="302"/>
      <c r="G70" s="302"/>
      <c r="H70" s="302"/>
      <c r="I70" s="302"/>
      <c r="J70" s="302"/>
      <c r="K70" s="302"/>
      <c r="L70" s="302"/>
      <c r="M70" s="302"/>
      <c r="N70" s="302"/>
      <c r="O70" s="302"/>
      <c r="P70" s="302"/>
      <c r="Q70" s="302"/>
      <c r="R70" s="303"/>
      <c r="S70" s="304"/>
      <c r="T70" s="13"/>
      <c r="U70" s="50"/>
      <c r="V70" s="50"/>
      <c r="W70" s="50"/>
      <c r="X70" s="50"/>
      <c r="Y70" s="50"/>
      <c r="Z70" s="50"/>
      <c r="AA70" s="50"/>
      <c r="AB70" s="50"/>
      <c r="AC70" s="50"/>
      <c r="AD70" s="50"/>
      <c r="AE70" s="50"/>
    </row>
    <row r="71" spans="1:31" ht="15.75" customHeight="1" x14ac:dyDescent="0.25">
      <c r="A71" s="305"/>
      <c r="B71" s="305"/>
      <c r="C71" s="305"/>
      <c r="D71" s="305"/>
      <c r="E71" s="305"/>
      <c r="F71" s="305"/>
      <c r="G71" s="305"/>
      <c r="H71" s="305"/>
      <c r="I71" s="305"/>
      <c r="J71" s="305"/>
      <c r="K71" s="305"/>
      <c r="L71" s="305"/>
      <c r="M71" s="305"/>
      <c r="N71" s="305"/>
      <c r="O71" s="305"/>
      <c r="P71" s="305"/>
      <c r="Q71" s="305"/>
      <c r="R71" s="305"/>
      <c r="S71" s="305"/>
      <c r="T71" s="305"/>
    </row>
    <row r="72" spans="1:31" ht="18.25" customHeight="1" x14ac:dyDescent="0.25">
      <c r="A72" s="306" t="s">
        <v>18</v>
      </c>
      <c r="B72" s="307"/>
      <c r="C72" s="307"/>
      <c r="D72" s="307"/>
      <c r="E72" s="307"/>
      <c r="F72" s="307"/>
      <c r="G72" s="307"/>
      <c r="H72" s="307"/>
      <c r="I72" s="307"/>
      <c r="J72" s="307"/>
      <c r="K72" s="307"/>
      <c r="L72" s="307"/>
      <c r="M72" s="307"/>
      <c r="N72" s="307"/>
      <c r="O72" s="307"/>
      <c r="P72" s="307"/>
      <c r="Q72" s="307"/>
      <c r="R72" s="307"/>
      <c r="S72" s="307"/>
      <c r="T72" s="18">
        <f>+T28+SUM(T33:T35)+SUM(T39:T40)+SUM(T54:T57)+T63+SUM(T46:T49)+SUM(T67:T70)</f>
        <v>0</v>
      </c>
    </row>
    <row r="73" spans="1:31" ht="16" customHeight="1" x14ac:dyDescent="0.25">
      <c r="A73" s="308" t="s">
        <v>4</v>
      </c>
      <c r="B73" s="309"/>
      <c r="C73" s="309"/>
      <c r="D73" s="309"/>
      <c r="E73" s="309"/>
      <c r="F73" s="309"/>
      <c r="G73" s="309"/>
      <c r="H73" s="310"/>
      <c r="I73" s="270"/>
      <c r="J73" s="270"/>
      <c r="K73" s="270"/>
      <c r="L73" s="270"/>
      <c r="M73" s="270"/>
      <c r="N73" s="270"/>
      <c r="O73" s="270"/>
      <c r="P73" s="270"/>
      <c r="Q73" s="270"/>
      <c r="R73" s="270"/>
      <c r="S73" s="270"/>
      <c r="T73" s="68"/>
    </row>
    <row r="74" spans="1:31" ht="19" customHeight="1" x14ac:dyDescent="0.25">
      <c r="A74" s="288" t="s">
        <v>17</v>
      </c>
      <c r="B74" s="289"/>
      <c r="C74" s="289"/>
      <c r="D74" s="289"/>
      <c r="E74" s="289"/>
      <c r="F74" s="289"/>
      <c r="G74" s="289"/>
      <c r="H74" s="290"/>
      <c r="I74" s="291"/>
      <c r="J74" s="291"/>
      <c r="K74" s="291"/>
      <c r="L74" s="291"/>
      <c r="M74" s="291"/>
      <c r="N74" s="291"/>
      <c r="O74" s="291"/>
      <c r="P74" s="291"/>
      <c r="Q74" s="291"/>
      <c r="R74" s="291"/>
      <c r="S74" s="291"/>
      <c r="T74" s="66"/>
    </row>
    <row r="75" spans="1:31" ht="16.5" customHeight="1" x14ac:dyDescent="0.25">
      <c r="A75" s="292" t="s">
        <v>36</v>
      </c>
      <c r="B75" s="293"/>
      <c r="C75" s="293"/>
      <c r="D75" s="293"/>
      <c r="E75" s="293"/>
      <c r="F75" s="293"/>
      <c r="G75" s="293"/>
      <c r="H75" s="293"/>
      <c r="I75" s="293"/>
      <c r="J75" s="293"/>
      <c r="K75" s="293"/>
      <c r="L75" s="293"/>
      <c r="M75" s="293"/>
      <c r="N75" s="293"/>
      <c r="O75" s="293"/>
      <c r="P75" s="293"/>
      <c r="Q75" s="293"/>
      <c r="R75" s="293"/>
      <c r="S75" s="293"/>
      <c r="T75" s="8">
        <f>+T72-SUM(T73:T74)</f>
        <v>0</v>
      </c>
    </row>
    <row r="76" spans="1:31" s="43" customFormat="1" ht="15.75" customHeight="1" x14ac:dyDescent="0.25">
      <c r="A76" s="294"/>
      <c r="B76" s="295"/>
      <c r="C76" s="295"/>
      <c r="D76" s="295"/>
      <c r="E76" s="295"/>
      <c r="F76" s="295"/>
      <c r="G76" s="295"/>
      <c r="H76" s="295"/>
      <c r="I76" s="295"/>
      <c r="J76" s="295"/>
      <c r="K76" s="295"/>
      <c r="L76" s="295"/>
      <c r="M76" s="295"/>
      <c r="N76" s="296"/>
      <c r="O76" s="296"/>
      <c r="P76" s="296"/>
      <c r="Q76" s="296"/>
      <c r="R76" s="296"/>
      <c r="S76" s="296"/>
      <c r="T76" s="296"/>
      <c r="U76" s="52"/>
      <c r="V76" s="52"/>
      <c r="W76" s="52"/>
      <c r="X76" s="52"/>
      <c r="Y76" s="52"/>
      <c r="Z76" s="52"/>
      <c r="AA76" s="52"/>
      <c r="AB76" s="52"/>
      <c r="AC76" s="52"/>
      <c r="AD76" s="52"/>
      <c r="AE76" s="52"/>
    </row>
    <row r="77" spans="1:31" s="43" customFormat="1" ht="15.75" customHeight="1" x14ac:dyDescent="0.25">
      <c r="A77" s="297" t="s">
        <v>88</v>
      </c>
      <c r="B77" s="297"/>
      <c r="C77" s="297"/>
      <c r="D77" s="297"/>
      <c r="E77" s="297"/>
      <c r="F77" s="297"/>
      <c r="G77" s="297"/>
      <c r="H77" s="297"/>
      <c r="I77" s="297"/>
      <c r="J77" s="297"/>
      <c r="K77" s="297"/>
      <c r="L77" s="297"/>
      <c r="M77" s="297"/>
      <c r="N77" s="297"/>
      <c r="O77" s="297"/>
      <c r="P77" s="297"/>
      <c r="Q77" s="297"/>
      <c r="R77" s="297"/>
      <c r="S77" s="297"/>
      <c r="T77" s="297"/>
      <c r="U77" s="52"/>
      <c r="V77" s="52"/>
      <c r="W77" s="52"/>
      <c r="X77" s="52"/>
      <c r="Y77" s="52"/>
      <c r="Z77" s="52"/>
      <c r="AA77" s="52"/>
      <c r="AB77" s="52"/>
      <c r="AC77" s="52"/>
      <c r="AD77" s="52"/>
      <c r="AE77" s="52"/>
    </row>
    <row r="78" spans="1:31" s="43" customFormat="1" ht="15.75" customHeight="1" x14ac:dyDescent="0.25">
      <c r="A78" s="36"/>
      <c r="B78" s="271" t="s">
        <v>51</v>
      </c>
      <c r="C78" s="271"/>
      <c r="D78" s="36"/>
      <c r="E78" s="298" t="s">
        <v>32</v>
      </c>
      <c r="F78" s="299"/>
      <c r="G78" s="299"/>
      <c r="H78" s="299"/>
      <c r="I78" s="299"/>
      <c r="J78" s="300"/>
      <c r="K78" s="40"/>
      <c r="L78" s="280" t="s">
        <v>74</v>
      </c>
      <c r="M78" s="280"/>
      <c r="N78" s="280"/>
      <c r="O78" s="280"/>
      <c r="P78" s="280"/>
      <c r="Q78" s="280"/>
      <c r="R78" s="280"/>
      <c r="S78" s="280"/>
      <c r="T78" s="280"/>
      <c r="U78" s="52"/>
      <c r="V78" s="52"/>
      <c r="W78" s="52"/>
      <c r="X78" s="52"/>
      <c r="Y78" s="52"/>
      <c r="Z78" s="52"/>
      <c r="AA78" s="52"/>
      <c r="AB78" s="52"/>
      <c r="AC78" s="52"/>
      <c r="AD78" s="52"/>
      <c r="AE78" s="52"/>
    </row>
    <row r="79" spans="1:31" ht="16.5" customHeight="1" x14ac:dyDescent="0.25">
      <c r="A79" s="271" t="s">
        <v>72</v>
      </c>
      <c r="B79" s="271"/>
      <c r="C79" s="271"/>
      <c r="D79" s="271"/>
      <c r="E79" s="271"/>
      <c r="F79" s="272"/>
      <c r="G79" s="273"/>
      <c r="H79" s="273"/>
      <c r="I79" s="273"/>
      <c r="J79" s="274"/>
      <c r="K79" s="40"/>
      <c r="L79" s="42"/>
      <c r="M79" s="275" t="s">
        <v>73</v>
      </c>
      <c r="N79" s="276"/>
      <c r="O79" s="277"/>
      <c r="P79" s="278"/>
      <c r="Q79" s="279"/>
      <c r="R79" s="280" t="s">
        <v>75</v>
      </c>
      <c r="S79" s="280"/>
      <c r="T79" s="280"/>
    </row>
    <row r="80" spans="1:31" ht="29.25" customHeight="1" x14ac:dyDescent="0.25">
      <c r="A80" s="281" t="s">
        <v>21</v>
      </c>
      <c r="B80" s="282"/>
      <c r="C80" s="282"/>
      <c r="D80" s="283"/>
      <c r="E80" s="281" t="s">
        <v>38</v>
      </c>
      <c r="F80" s="284"/>
      <c r="G80" s="284"/>
      <c r="H80" s="284"/>
      <c r="I80" s="284"/>
      <c r="J80" s="285"/>
      <c r="K80" s="41"/>
      <c r="L80" s="286" t="s">
        <v>11</v>
      </c>
      <c r="M80" s="287"/>
      <c r="N80" s="287"/>
      <c r="O80" s="287"/>
      <c r="P80" s="287"/>
      <c r="Q80" s="287"/>
      <c r="R80" s="287"/>
      <c r="S80" s="287"/>
      <c r="T80" s="287"/>
    </row>
    <row r="81" spans="1:20" ht="29.25" customHeight="1" x14ac:dyDescent="0.25">
      <c r="A81" s="264"/>
      <c r="B81" s="265"/>
      <c r="C81" s="265"/>
      <c r="D81" s="265"/>
      <c r="E81" s="266"/>
      <c r="F81" s="267"/>
      <c r="G81" s="267"/>
      <c r="H81" s="267"/>
      <c r="I81" s="267"/>
      <c r="J81" s="268"/>
      <c r="K81" s="41"/>
      <c r="L81" s="269"/>
      <c r="M81" s="270"/>
      <c r="N81" s="270"/>
      <c r="O81" s="270"/>
      <c r="P81" s="270"/>
      <c r="Q81" s="270"/>
      <c r="R81" s="270"/>
      <c r="S81" s="270"/>
      <c r="T81" s="270"/>
    </row>
    <row r="82" spans="1:20" x14ac:dyDescent="0.25">
      <c r="A82" s="37"/>
      <c r="B82" s="38"/>
      <c r="C82" s="38"/>
      <c r="D82" s="38"/>
      <c r="E82" s="39"/>
      <c r="F82" s="39"/>
      <c r="G82" s="39"/>
      <c r="H82" s="39"/>
      <c r="I82" s="39"/>
      <c r="J82" s="39"/>
      <c r="K82" s="39"/>
      <c r="L82" s="39"/>
      <c r="M82" s="39"/>
      <c r="N82" s="39"/>
      <c r="O82" s="39"/>
      <c r="P82" s="39"/>
      <c r="Q82" s="39"/>
      <c r="R82" s="39"/>
      <c r="S82" s="39"/>
      <c r="T82" s="39"/>
    </row>
  </sheetData>
  <sheetProtection sheet="1" objects="1" scenarios="1"/>
  <mergeCells count="260">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 ref="A10:D10"/>
    <mergeCell ref="E10:T10"/>
    <mergeCell ref="A11:D11"/>
    <mergeCell ref="E11:T11"/>
    <mergeCell ref="A12:T12"/>
    <mergeCell ref="A13:T13"/>
    <mergeCell ref="A8:D8"/>
    <mergeCell ref="E8:J8"/>
    <mergeCell ref="K8:L8"/>
    <mergeCell ref="M8:T8"/>
    <mergeCell ref="A9:D9"/>
    <mergeCell ref="E9:J9"/>
    <mergeCell ref="K9:L9"/>
    <mergeCell ref="M9:T9"/>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40:J40"/>
    <mergeCell ref="P40:Q40"/>
    <mergeCell ref="A41:T41"/>
    <mergeCell ref="A42:T42"/>
    <mergeCell ref="A43:T43"/>
    <mergeCell ref="A44:J44"/>
    <mergeCell ref="K44:L44"/>
    <mergeCell ref="M44:Q44"/>
    <mergeCell ref="R44:S45"/>
    <mergeCell ref="T44:T45"/>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8:J48"/>
    <mergeCell ref="K48:L48"/>
    <mergeCell ref="M48:N48"/>
    <mergeCell ref="P48:Q48"/>
    <mergeCell ref="R48:S48"/>
    <mergeCell ref="A49:J49"/>
    <mergeCell ref="K49:L49"/>
    <mergeCell ref="M49:N49"/>
    <mergeCell ref="P49:Q49"/>
    <mergeCell ref="R49:S49"/>
    <mergeCell ref="A50:T50"/>
    <mergeCell ref="A51:T51"/>
    <mergeCell ref="A52:H53"/>
    <mergeCell ref="I52:J52"/>
    <mergeCell ref="M52:S52"/>
    <mergeCell ref="T52:T53"/>
    <mergeCell ref="I53:J53"/>
    <mergeCell ref="M53:N53"/>
    <mergeCell ref="O53:Q53"/>
    <mergeCell ref="R53:S53"/>
    <mergeCell ref="A58:T58"/>
    <mergeCell ref="A59:T59"/>
    <mergeCell ref="A60:T60"/>
    <mergeCell ref="A61:T61"/>
    <mergeCell ref="A62:N62"/>
    <mergeCell ref="O62:Q62"/>
    <mergeCell ref="R62:S62"/>
    <mergeCell ref="A54:A57"/>
    <mergeCell ref="B54:D57"/>
    <mergeCell ref="E54:J54"/>
    <mergeCell ref="P54:Q54"/>
    <mergeCell ref="E55:J55"/>
    <mergeCell ref="P55:Q55"/>
    <mergeCell ref="E56:J56"/>
    <mergeCell ref="P56:Q56"/>
    <mergeCell ref="E57:J57"/>
    <mergeCell ref="P57:Q57"/>
    <mergeCell ref="A67:Q67"/>
    <mergeCell ref="R67:S67"/>
    <mergeCell ref="A68:Q68"/>
    <mergeCell ref="R68:S68"/>
    <mergeCell ref="A69:Q69"/>
    <mergeCell ref="R69:S69"/>
    <mergeCell ref="A63:N63"/>
    <mergeCell ref="O63:Q63"/>
    <mergeCell ref="R63:S63"/>
    <mergeCell ref="A64:T64"/>
    <mergeCell ref="A65:T65"/>
    <mergeCell ref="A66:Q66"/>
    <mergeCell ref="R66:S66"/>
    <mergeCell ref="A74:G74"/>
    <mergeCell ref="H74:S74"/>
    <mergeCell ref="A75:S75"/>
    <mergeCell ref="A76:T76"/>
    <mergeCell ref="A77:T77"/>
    <mergeCell ref="B78:C78"/>
    <mergeCell ref="E78:J78"/>
    <mergeCell ref="L78:T78"/>
    <mergeCell ref="A70:Q70"/>
    <mergeCell ref="R70:S70"/>
    <mergeCell ref="A71:T71"/>
    <mergeCell ref="A72:S72"/>
    <mergeCell ref="A73:G73"/>
    <mergeCell ref="H73:S73"/>
    <mergeCell ref="A81:D81"/>
    <mergeCell ref="E81:J81"/>
    <mergeCell ref="L81:T81"/>
    <mergeCell ref="A79:E79"/>
    <mergeCell ref="F79:J79"/>
    <mergeCell ref="M79:O79"/>
    <mergeCell ref="P79:Q79"/>
    <mergeCell ref="R79:T79"/>
    <mergeCell ref="A80:D80"/>
    <mergeCell ref="E80:J80"/>
    <mergeCell ref="L80:T80"/>
  </mergeCells>
  <pageMargins left="0.7" right="0.7" top="0.75" bottom="0.75" header="0.3" footer="0.3"/>
  <pageSetup paperSize="9" scale="5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D191-8473-49A8-9611-10C20A109514}">
  <sheetPr>
    <pageSetUpPr fitToPage="1"/>
  </sheetPr>
  <dimension ref="A1:AE82"/>
  <sheetViews>
    <sheetView showGridLines="0" workbookViewId="0">
      <selection activeCell="E5" sqref="E5:J5"/>
    </sheetView>
  </sheetViews>
  <sheetFormatPr defaultColWidth="9.1796875" defaultRowHeight="12.5" x14ac:dyDescent="0.25"/>
  <cols>
    <col min="1" max="1" width="3.453125" style="6" customWidth="1"/>
    <col min="2" max="2" width="9.1796875" style="6"/>
    <col min="3" max="3" width="8.81640625" style="6" customWidth="1"/>
    <col min="4" max="4" width="5.7265625" style="6" customWidth="1"/>
    <col min="5" max="5" width="9.453125" style="6" customWidth="1"/>
    <col min="6" max="6" width="5.54296875" style="6" customWidth="1"/>
    <col min="7" max="7" width="12" style="6" customWidth="1"/>
    <col min="8" max="8" width="12.54296875" style="6" customWidth="1"/>
    <col min="9" max="9" width="6.7265625" style="6" customWidth="1"/>
    <col min="10" max="10" width="6.453125" style="6" customWidth="1"/>
    <col min="11" max="11" width="11" style="6" customWidth="1"/>
    <col min="12" max="12" width="9.81640625" style="6" customWidth="1"/>
    <col min="13" max="13" width="4.1796875" style="6" customWidth="1"/>
    <col min="14" max="14" width="9.1796875" style="6"/>
    <col min="15" max="15" width="3.81640625" style="6" customWidth="1"/>
    <col min="16" max="16" width="4.453125" style="6" customWidth="1"/>
    <col min="17" max="17" width="5.7265625" style="6" customWidth="1"/>
    <col min="18" max="18" width="3.54296875" style="6" customWidth="1"/>
    <col min="19" max="19" width="10.26953125" style="6" customWidth="1"/>
    <col min="20" max="20" width="12.81640625" style="6" customWidth="1"/>
    <col min="21" max="21" width="19.26953125" style="44" customWidth="1"/>
    <col min="22" max="22" width="16.1796875" style="44" customWidth="1"/>
    <col min="23" max="23" width="9.1796875" style="44"/>
    <col min="24" max="24" width="20.54296875" style="44" bestFit="1" customWidth="1"/>
    <col min="25" max="31" width="9.1796875" style="44"/>
    <col min="32" max="16384" width="9.1796875" style="6"/>
  </cols>
  <sheetData>
    <row r="1" spans="1:31" ht="27" customHeight="1" x14ac:dyDescent="0.25">
      <c r="A1" s="477" t="s">
        <v>5</v>
      </c>
      <c r="B1" s="477"/>
      <c r="C1" s="477"/>
      <c r="D1" s="477"/>
      <c r="E1" s="477"/>
      <c r="F1" s="477"/>
      <c r="G1" s="477"/>
      <c r="H1" s="477"/>
      <c r="I1" s="477"/>
      <c r="J1" s="477"/>
      <c r="K1" s="477"/>
      <c r="L1" s="477"/>
      <c r="M1" s="477"/>
      <c r="N1" s="477"/>
      <c r="O1" s="477"/>
      <c r="P1" s="477"/>
      <c r="Q1" s="477"/>
      <c r="R1" s="65"/>
      <c r="S1" s="478">
        <v>2023</v>
      </c>
      <c r="T1" s="478"/>
    </row>
    <row r="2" spans="1:31" ht="16.5" customHeight="1" x14ac:dyDescent="0.25">
      <c r="A2" s="479" t="s">
        <v>90</v>
      </c>
      <c r="B2" s="479"/>
      <c r="C2" s="479"/>
      <c r="D2" s="479"/>
      <c r="E2" s="479"/>
      <c r="F2" s="479"/>
      <c r="G2" s="479"/>
      <c r="H2" s="479"/>
      <c r="I2" s="479"/>
      <c r="J2" s="479"/>
      <c r="K2" s="479"/>
      <c r="L2" s="479"/>
      <c r="M2" s="479"/>
      <c r="N2" s="479"/>
      <c r="O2" s="479"/>
      <c r="P2" s="479"/>
      <c r="Q2" s="479"/>
      <c r="R2" s="479"/>
      <c r="S2" s="479"/>
      <c r="T2" s="479"/>
    </row>
    <row r="3" spans="1:31" ht="8.25" customHeight="1" x14ac:dyDescent="0.25">
      <c r="A3" s="480"/>
      <c r="B3" s="459"/>
      <c r="C3" s="481"/>
      <c r="D3" s="481"/>
      <c r="E3" s="481"/>
      <c r="F3" s="481"/>
      <c r="G3" s="481"/>
      <c r="H3" s="481"/>
      <c r="I3" s="481"/>
      <c r="J3" s="481"/>
      <c r="K3" s="459"/>
      <c r="L3" s="459"/>
      <c r="M3" s="459"/>
      <c r="N3" s="459"/>
      <c r="O3" s="459"/>
      <c r="P3" s="459"/>
      <c r="Q3" s="459"/>
      <c r="R3" s="459"/>
      <c r="S3" s="459"/>
      <c r="T3" s="481"/>
      <c r="U3" s="86">
        <v>0.99998842592592585</v>
      </c>
      <c r="V3" s="87"/>
    </row>
    <row r="4" spans="1:31" ht="16.5" customHeight="1" x14ac:dyDescent="0.25">
      <c r="A4" s="482" t="s">
        <v>84</v>
      </c>
      <c r="B4" s="483"/>
      <c r="C4" s="483"/>
      <c r="D4" s="483"/>
      <c r="E4" s="483"/>
      <c r="F4" s="483"/>
      <c r="G4" s="483"/>
      <c r="H4" s="483"/>
      <c r="I4" s="483"/>
      <c r="J4" s="483"/>
      <c r="K4" s="483"/>
      <c r="L4" s="483"/>
      <c r="M4" s="483"/>
      <c r="N4" s="483"/>
      <c r="O4" s="483"/>
      <c r="P4" s="483"/>
      <c r="Q4" s="483"/>
      <c r="R4" s="483"/>
      <c r="S4" s="483"/>
      <c r="T4" s="483"/>
      <c r="U4" s="86"/>
      <c r="V4" s="87"/>
    </row>
    <row r="5" spans="1:31" customFormat="1" ht="16.75" customHeight="1" x14ac:dyDescent="0.25">
      <c r="A5" s="306" t="s">
        <v>60</v>
      </c>
      <c r="B5" s="306"/>
      <c r="C5" s="306"/>
      <c r="D5" s="306"/>
      <c r="E5" s="484"/>
      <c r="F5" s="485"/>
      <c r="G5" s="485"/>
      <c r="H5" s="485"/>
      <c r="I5" s="485"/>
      <c r="J5" s="486"/>
      <c r="K5" s="471" t="s">
        <v>30</v>
      </c>
      <c r="L5" s="472"/>
      <c r="M5" s="473"/>
      <c r="N5" s="473"/>
      <c r="O5" s="473"/>
      <c r="P5" s="473"/>
      <c r="Q5" s="84" t="s">
        <v>0</v>
      </c>
      <c r="R5" s="474"/>
      <c r="S5" s="475"/>
      <c r="T5" s="85" t="s">
        <v>79</v>
      </c>
      <c r="U5" s="44" t="s">
        <v>80</v>
      </c>
      <c r="V5" s="44">
        <v>634</v>
      </c>
      <c r="W5" s="44"/>
      <c r="X5" s="44"/>
      <c r="Y5" s="44"/>
      <c r="Z5" s="44"/>
      <c r="AA5" s="44"/>
      <c r="AB5" s="44"/>
      <c r="AC5" s="44"/>
      <c r="AD5" s="44"/>
      <c r="AE5" s="44"/>
    </row>
    <row r="6" spans="1:31" customFormat="1" ht="16.75" customHeight="1" x14ac:dyDescent="0.3">
      <c r="A6" s="306" t="s">
        <v>57</v>
      </c>
      <c r="B6" s="306"/>
      <c r="C6" s="306"/>
      <c r="D6" s="306"/>
      <c r="E6" s="278"/>
      <c r="F6" s="470"/>
      <c r="G6" s="470"/>
      <c r="H6" s="470"/>
      <c r="I6" s="470"/>
      <c r="J6" s="279"/>
      <c r="K6" s="471" t="s">
        <v>53</v>
      </c>
      <c r="L6" s="472"/>
      <c r="M6" s="473"/>
      <c r="N6" s="473"/>
      <c r="O6" s="473"/>
      <c r="P6" s="473"/>
      <c r="Q6" s="84" t="s">
        <v>0</v>
      </c>
      <c r="R6" s="474"/>
      <c r="S6" s="475"/>
      <c r="T6" s="20">
        <f>IF(OR(U6&lt;0,Z8&lt;0),0,+Z8+U6)</f>
        <v>0</v>
      </c>
      <c r="U6" s="45">
        <f>+V12</f>
        <v>0</v>
      </c>
      <c r="V6" s="44"/>
      <c r="W6" s="46" t="s">
        <v>76</v>
      </c>
      <c r="X6" s="47" t="s">
        <v>77</v>
      </c>
      <c r="Y6" s="46" t="s">
        <v>78</v>
      </c>
      <c r="Z6" s="48"/>
      <c r="AA6" s="49"/>
      <c r="AB6" s="44"/>
      <c r="AC6" s="44"/>
      <c r="AD6" s="44"/>
      <c r="AE6" s="44"/>
    </row>
    <row r="7" spans="1:31" ht="16.75" customHeight="1" x14ac:dyDescent="0.3">
      <c r="A7" s="476" t="s">
        <v>85</v>
      </c>
      <c r="B7" s="419"/>
      <c r="C7" s="419"/>
      <c r="D7" s="419"/>
      <c r="E7" s="419"/>
      <c r="F7" s="419"/>
      <c r="G7" s="419"/>
      <c r="H7" s="419"/>
      <c r="I7" s="419"/>
      <c r="J7" s="419"/>
      <c r="K7" s="419"/>
      <c r="L7" s="419"/>
      <c r="M7" s="419"/>
      <c r="N7" s="419"/>
      <c r="O7" s="419"/>
      <c r="P7" s="419"/>
      <c r="Q7" s="419"/>
      <c r="R7" s="419"/>
      <c r="S7" s="419"/>
      <c r="T7" s="419"/>
      <c r="U7" s="45"/>
      <c r="W7" s="46"/>
      <c r="X7" s="47"/>
      <c r="Y7" s="46"/>
      <c r="Z7" s="48"/>
      <c r="AA7" s="49"/>
    </row>
    <row r="8" spans="1:31" customFormat="1" ht="16.75" customHeight="1" x14ac:dyDescent="0.3">
      <c r="A8" s="306" t="s">
        <v>48</v>
      </c>
      <c r="B8" s="306"/>
      <c r="C8" s="306"/>
      <c r="D8" s="306"/>
      <c r="E8" s="462"/>
      <c r="F8" s="463"/>
      <c r="G8" s="463"/>
      <c r="H8" s="463"/>
      <c r="I8" s="463"/>
      <c r="J8" s="464"/>
      <c r="K8" s="292" t="s">
        <v>47</v>
      </c>
      <c r="L8" s="292"/>
      <c r="M8" s="465"/>
      <c r="N8" s="465"/>
      <c r="O8" s="465"/>
      <c r="P8" s="465"/>
      <c r="Q8" s="465"/>
      <c r="R8" s="465"/>
      <c r="S8" s="465"/>
      <c r="T8" s="466"/>
      <c r="U8" s="58">
        <f>+W12+X12</f>
        <v>0</v>
      </c>
      <c r="V8" s="44"/>
      <c r="W8" s="45">
        <f>IF(U8&lt;6,1,0)</f>
        <v>1</v>
      </c>
      <c r="X8" s="45">
        <f>IF(U8&lt;=12,IF(U8&gt;=6,1,0),0)</f>
        <v>0</v>
      </c>
      <c r="Y8" s="45">
        <f>IF(U8&gt;12,1,0)</f>
        <v>0</v>
      </c>
      <c r="Z8" s="48">
        <f>+X8+Y8</f>
        <v>0</v>
      </c>
      <c r="AA8" s="49"/>
      <c r="AB8" s="44"/>
      <c r="AC8" s="44"/>
      <c r="AD8" s="44"/>
      <c r="AE8" s="44"/>
    </row>
    <row r="9" spans="1:31" customFormat="1" ht="16.75" customHeight="1" x14ac:dyDescent="0.25">
      <c r="A9" s="306" t="s">
        <v>71</v>
      </c>
      <c r="B9" s="306"/>
      <c r="C9" s="306"/>
      <c r="D9" s="306"/>
      <c r="E9" s="467"/>
      <c r="F9" s="468"/>
      <c r="G9" s="468"/>
      <c r="H9" s="468"/>
      <c r="I9" s="468"/>
      <c r="J9" s="469"/>
      <c r="K9" s="292" t="s">
        <v>6</v>
      </c>
      <c r="L9" s="292"/>
      <c r="M9" s="465"/>
      <c r="N9" s="465"/>
      <c r="O9" s="465"/>
      <c r="P9" s="465"/>
      <c r="Q9" s="465"/>
      <c r="R9" s="465"/>
      <c r="S9" s="465"/>
      <c r="T9" s="466"/>
      <c r="U9" s="59">
        <f>+M5+R5</f>
        <v>0</v>
      </c>
      <c r="V9" s="44"/>
      <c r="W9" s="44"/>
      <c r="X9" s="44"/>
      <c r="Y9" s="44"/>
      <c r="Z9" s="44"/>
      <c r="AA9" s="44"/>
      <c r="AB9" s="44"/>
      <c r="AC9" s="44"/>
      <c r="AD9" s="44"/>
      <c r="AE9" s="44"/>
    </row>
    <row r="10" spans="1:31" customFormat="1" ht="17.25" customHeight="1" x14ac:dyDescent="0.25">
      <c r="A10" s="306" t="s">
        <v>59</v>
      </c>
      <c r="B10" s="306"/>
      <c r="C10" s="306"/>
      <c r="D10" s="306"/>
      <c r="E10" s="456"/>
      <c r="F10" s="456"/>
      <c r="G10" s="456"/>
      <c r="H10" s="456"/>
      <c r="I10" s="456"/>
      <c r="J10" s="456"/>
      <c r="K10" s="456"/>
      <c r="L10" s="456"/>
      <c r="M10" s="456"/>
      <c r="N10" s="456"/>
      <c r="O10" s="456"/>
      <c r="P10" s="456"/>
      <c r="Q10" s="456"/>
      <c r="R10" s="456"/>
      <c r="S10" s="456"/>
      <c r="T10" s="457"/>
      <c r="U10" s="59">
        <f>+M6+R6</f>
        <v>0</v>
      </c>
      <c r="V10" s="59">
        <f>+U10-U9</f>
        <v>0</v>
      </c>
      <c r="W10" s="44"/>
      <c r="X10" s="44"/>
      <c r="Y10" s="44"/>
      <c r="Z10" s="44"/>
      <c r="AA10" s="44"/>
      <c r="AB10" s="44"/>
      <c r="AC10" s="44"/>
      <c r="AD10" s="44"/>
      <c r="AE10" s="44"/>
    </row>
    <row r="11" spans="1:31" customFormat="1" ht="16.5" customHeight="1" x14ac:dyDescent="0.25">
      <c r="A11" s="306" t="s">
        <v>81</v>
      </c>
      <c r="B11" s="306"/>
      <c r="C11" s="306"/>
      <c r="D11" s="306"/>
      <c r="E11" s="456"/>
      <c r="F11" s="456"/>
      <c r="G11" s="456"/>
      <c r="H11" s="456"/>
      <c r="I11" s="456"/>
      <c r="J11" s="456"/>
      <c r="K11" s="456"/>
      <c r="L11" s="456"/>
      <c r="M11" s="456"/>
      <c r="N11" s="456"/>
      <c r="O11" s="456"/>
      <c r="P11" s="456"/>
      <c r="Q11" s="456"/>
      <c r="R11" s="456"/>
      <c r="S11" s="456"/>
      <c r="T11" s="457"/>
      <c r="U11" s="44"/>
      <c r="V11" s="60">
        <f>+V10</f>
        <v>0</v>
      </c>
      <c r="W11" s="44"/>
      <c r="X11" s="44"/>
      <c r="Y11" s="44"/>
      <c r="Z11" s="44"/>
      <c r="AA11" s="44"/>
      <c r="AB11" s="44"/>
      <c r="AC11" s="44"/>
      <c r="AD11" s="44"/>
      <c r="AE11" s="44"/>
    </row>
    <row r="12" spans="1:31" ht="20.5" customHeight="1" x14ac:dyDescent="0.25">
      <c r="A12" s="458"/>
      <c r="B12" s="459"/>
      <c r="C12" s="459"/>
      <c r="D12" s="459"/>
      <c r="E12" s="296"/>
      <c r="F12" s="296"/>
      <c r="G12" s="296"/>
      <c r="H12" s="296"/>
      <c r="I12" s="296"/>
      <c r="J12" s="296"/>
      <c r="K12" s="296"/>
      <c r="L12" s="296"/>
      <c r="M12" s="296"/>
      <c r="N12" s="296"/>
      <c r="O12" s="296"/>
      <c r="P12" s="296"/>
      <c r="Q12" s="296"/>
      <c r="R12" s="296"/>
      <c r="S12" s="296"/>
      <c r="T12" s="296"/>
      <c r="U12" s="44">
        <f>IF(OR(R5&lt;=0,R6&lt;=0),0,MINUTE(V10))</f>
        <v>0</v>
      </c>
      <c r="V12" s="44">
        <f>IF(V11&lt;0,0,DAY(V11))</f>
        <v>0</v>
      </c>
      <c r="W12" s="61">
        <f>IF(V10&lt;0,0,HOUR(V11))</f>
        <v>0</v>
      </c>
      <c r="X12" s="62">
        <f>+U12/60</f>
        <v>0</v>
      </c>
    </row>
    <row r="13" spans="1:31" ht="17.25" customHeight="1" x14ac:dyDescent="0.25">
      <c r="A13" s="460" t="s">
        <v>50</v>
      </c>
      <c r="B13" s="461"/>
      <c r="C13" s="461"/>
      <c r="D13" s="461"/>
      <c r="E13" s="461"/>
      <c r="F13" s="461"/>
      <c r="G13" s="461"/>
      <c r="H13" s="461"/>
      <c r="I13" s="461"/>
      <c r="J13" s="461"/>
      <c r="K13" s="461"/>
      <c r="L13" s="461"/>
      <c r="M13" s="461"/>
      <c r="N13" s="461"/>
      <c r="O13" s="461"/>
      <c r="P13" s="461"/>
      <c r="Q13" s="461"/>
      <c r="R13" s="461"/>
      <c r="S13" s="461"/>
      <c r="T13" s="461"/>
    </row>
    <row r="14" spans="1:31" ht="15.25" customHeight="1" x14ac:dyDescent="0.25">
      <c r="A14" s="455" t="s">
        <v>42</v>
      </c>
      <c r="B14" s="424"/>
      <c r="C14" s="455" t="s">
        <v>26</v>
      </c>
      <c r="D14" s="424"/>
      <c r="E14" s="423"/>
      <c r="F14" s="424"/>
      <c r="G14" s="424"/>
      <c r="H14" s="423" t="s">
        <v>25</v>
      </c>
      <c r="I14" s="424"/>
      <c r="J14" s="424"/>
      <c r="K14" s="69" t="s">
        <v>42</v>
      </c>
      <c r="L14" s="455" t="s">
        <v>55</v>
      </c>
      <c r="M14" s="424"/>
      <c r="N14" s="424"/>
      <c r="O14" s="455" t="s">
        <v>44</v>
      </c>
      <c r="P14" s="424"/>
      <c r="Q14" s="424"/>
      <c r="R14" s="451" t="s">
        <v>29</v>
      </c>
      <c r="S14" s="452"/>
      <c r="T14" s="455" t="s">
        <v>9</v>
      </c>
    </row>
    <row r="15" spans="1:31" ht="16.75" customHeight="1" x14ac:dyDescent="0.25">
      <c r="A15" s="378" t="s">
        <v>21</v>
      </c>
      <c r="B15" s="377"/>
      <c r="C15" s="376" t="s">
        <v>86</v>
      </c>
      <c r="D15" s="377"/>
      <c r="E15" s="376" t="s">
        <v>14</v>
      </c>
      <c r="F15" s="377"/>
      <c r="G15" s="377"/>
      <c r="H15" s="376" t="s">
        <v>20</v>
      </c>
      <c r="I15" s="377"/>
      <c r="J15" s="377"/>
      <c r="K15" s="70" t="s">
        <v>87</v>
      </c>
      <c r="L15" s="378" t="s">
        <v>41</v>
      </c>
      <c r="M15" s="377"/>
      <c r="N15" s="377"/>
      <c r="O15" s="378" t="s">
        <v>23</v>
      </c>
      <c r="P15" s="377"/>
      <c r="Q15" s="377"/>
      <c r="R15" s="453"/>
      <c r="S15" s="454"/>
      <c r="T15" s="378"/>
    </row>
    <row r="16" spans="1:31" ht="16.75" customHeight="1" x14ac:dyDescent="0.25">
      <c r="A16" s="435"/>
      <c r="B16" s="436"/>
      <c r="C16" s="437"/>
      <c r="D16" s="438"/>
      <c r="E16" s="290"/>
      <c r="F16" s="291"/>
      <c r="G16" s="291"/>
      <c r="H16" s="290"/>
      <c r="I16" s="291"/>
      <c r="J16" s="291"/>
      <c r="K16" s="64"/>
      <c r="L16" s="290"/>
      <c r="M16" s="291"/>
      <c r="N16" s="291"/>
      <c r="O16" s="439"/>
      <c r="P16" s="440"/>
      <c r="Q16" s="440"/>
      <c r="R16" s="433"/>
      <c r="S16" s="434"/>
      <c r="T16" s="66"/>
    </row>
    <row r="17" spans="1:31" ht="18.25" customHeight="1" x14ac:dyDescent="0.25">
      <c r="A17" s="435"/>
      <c r="B17" s="436"/>
      <c r="C17" s="437"/>
      <c r="D17" s="438"/>
      <c r="E17" s="290"/>
      <c r="F17" s="291"/>
      <c r="G17" s="291"/>
      <c r="H17" s="290"/>
      <c r="I17" s="291"/>
      <c r="J17" s="291"/>
      <c r="K17" s="64"/>
      <c r="L17" s="290"/>
      <c r="M17" s="291"/>
      <c r="N17" s="291"/>
      <c r="O17" s="439"/>
      <c r="P17" s="440"/>
      <c r="Q17" s="440"/>
      <c r="R17" s="433"/>
      <c r="S17" s="434"/>
      <c r="T17" s="66"/>
    </row>
    <row r="18" spans="1:31" ht="18.25" customHeight="1" x14ac:dyDescent="0.25">
      <c r="A18" s="435"/>
      <c r="B18" s="436"/>
      <c r="C18" s="437"/>
      <c r="D18" s="438"/>
      <c r="E18" s="290"/>
      <c r="F18" s="291"/>
      <c r="G18" s="291"/>
      <c r="H18" s="290"/>
      <c r="I18" s="291"/>
      <c r="J18" s="291"/>
      <c r="K18" s="64"/>
      <c r="L18" s="290"/>
      <c r="M18" s="291"/>
      <c r="N18" s="291"/>
      <c r="O18" s="439"/>
      <c r="P18" s="440"/>
      <c r="Q18" s="440"/>
      <c r="R18" s="433"/>
      <c r="S18" s="434"/>
      <c r="T18" s="66"/>
    </row>
    <row r="19" spans="1:31" ht="18.25" customHeight="1" x14ac:dyDescent="0.25">
      <c r="A19" s="435"/>
      <c r="B19" s="436"/>
      <c r="C19" s="437"/>
      <c r="D19" s="438"/>
      <c r="E19" s="290"/>
      <c r="F19" s="291"/>
      <c r="G19" s="291"/>
      <c r="H19" s="290"/>
      <c r="I19" s="291"/>
      <c r="J19" s="291"/>
      <c r="K19" s="64"/>
      <c r="L19" s="290"/>
      <c r="M19" s="291"/>
      <c r="N19" s="291"/>
      <c r="O19" s="439"/>
      <c r="P19" s="440"/>
      <c r="Q19" s="440"/>
      <c r="R19" s="433"/>
      <c r="S19" s="434"/>
      <c r="T19" s="66"/>
    </row>
    <row r="20" spans="1:31" ht="16.75" customHeight="1" x14ac:dyDescent="0.25">
      <c r="A20" s="435"/>
      <c r="B20" s="436"/>
      <c r="C20" s="437"/>
      <c r="D20" s="438"/>
      <c r="E20" s="290"/>
      <c r="F20" s="291"/>
      <c r="G20" s="291"/>
      <c r="H20" s="290"/>
      <c r="I20" s="291"/>
      <c r="J20" s="291"/>
      <c r="K20" s="64"/>
      <c r="L20" s="290"/>
      <c r="M20" s="291"/>
      <c r="N20" s="291"/>
      <c r="O20" s="439"/>
      <c r="P20" s="440"/>
      <c r="Q20" s="440"/>
      <c r="R20" s="433"/>
      <c r="S20" s="434"/>
      <c r="T20" s="66"/>
    </row>
    <row r="21" spans="1:31" ht="16.75" customHeight="1" x14ac:dyDescent="0.25">
      <c r="A21" s="435"/>
      <c r="B21" s="436"/>
      <c r="C21" s="437"/>
      <c r="D21" s="438"/>
      <c r="E21" s="290"/>
      <c r="F21" s="291"/>
      <c r="G21" s="291"/>
      <c r="H21" s="290"/>
      <c r="I21" s="291"/>
      <c r="J21" s="291"/>
      <c r="K21" s="64"/>
      <c r="L21" s="290"/>
      <c r="M21" s="291"/>
      <c r="N21" s="291"/>
      <c r="O21" s="439"/>
      <c r="P21" s="440"/>
      <c r="Q21" s="440"/>
      <c r="R21" s="433"/>
      <c r="S21" s="434"/>
      <c r="T21" s="66"/>
    </row>
    <row r="22" spans="1:31" ht="18.25" customHeight="1" x14ac:dyDescent="0.25">
      <c r="A22" s="441"/>
      <c r="B22" s="442"/>
      <c r="C22" s="443"/>
      <c r="D22" s="444"/>
      <c r="E22" s="445"/>
      <c r="F22" s="446"/>
      <c r="G22" s="447"/>
      <c r="H22" s="445"/>
      <c r="I22" s="446"/>
      <c r="J22" s="447"/>
      <c r="K22" s="64"/>
      <c r="L22" s="445"/>
      <c r="M22" s="446"/>
      <c r="N22" s="447"/>
      <c r="O22" s="448"/>
      <c r="P22" s="449"/>
      <c r="Q22" s="450"/>
      <c r="R22" s="433"/>
      <c r="S22" s="434"/>
      <c r="T22" s="66"/>
    </row>
    <row r="23" spans="1:31" ht="16.75" customHeight="1" x14ac:dyDescent="0.25">
      <c r="A23" s="441"/>
      <c r="B23" s="442"/>
      <c r="C23" s="443"/>
      <c r="D23" s="444"/>
      <c r="E23" s="445"/>
      <c r="F23" s="446"/>
      <c r="G23" s="447"/>
      <c r="H23" s="445"/>
      <c r="I23" s="446"/>
      <c r="J23" s="447"/>
      <c r="K23" s="64"/>
      <c r="L23" s="445"/>
      <c r="M23" s="446"/>
      <c r="N23" s="447"/>
      <c r="O23" s="448"/>
      <c r="P23" s="449"/>
      <c r="Q23" s="450"/>
      <c r="R23" s="433"/>
      <c r="S23" s="434"/>
      <c r="T23" s="66"/>
    </row>
    <row r="24" spans="1:31" ht="16.75" customHeight="1" x14ac:dyDescent="0.25">
      <c r="A24" s="435"/>
      <c r="B24" s="436"/>
      <c r="C24" s="437"/>
      <c r="D24" s="438"/>
      <c r="E24" s="290"/>
      <c r="F24" s="291"/>
      <c r="G24" s="291"/>
      <c r="H24" s="290"/>
      <c r="I24" s="291"/>
      <c r="J24" s="291"/>
      <c r="K24" s="64"/>
      <c r="L24" s="290"/>
      <c r="M24" s="291"/>
      <c r="N24" s="291"/>
      <c r="O24" s="439"/>
      <c r="P24" s="440"/>
      <c r="Q24" s="440"/>
      <c r="R24" s="433"/>
      <c r="S24" s="434"/>
      <c r="T24" s="66"/>
    </row>
    <row r="25" spans="1:31" ht="16.75" customHeight="1" x14ac:dyDescent="0.25">
      <c r="A25" s="435"/>
      <c r="B25" s="436"/>
      <c r="C25" s="437"/>
      <c r="D25" s="438"/>
      <c r="E25" s="290"/>
      <c r="F25" s="291"/>
      <c r="G25" s="291"/>
      <c r="H25" s="290"/>
      <c r="I25" s="291"/>
      <c r="J25" s="291"/>
      <c r="K25" s="64"/>
      <c r="L25" s="290"/>
      <c r="M25" s="291"/>
      <c r="N25" s="291"/>
      <c r="O25" s="439"/>
      <c r="P25" s="440"/>
      <c r="Q25" s="440"/>
      <c r="R25" s="433"/>
      <c r="S25" s="434"/>
      <c r="T25" s="66"/>
    </row>
    <row r="26" spans="1:31" ht="16.75" customHeight="1" x14ac:dyDescent="0.25">
      <c r="A26" s="435"/>
      <c r="B26" s="436"/>
      <c r="C26" s="437"/>
      <c r="D26" s="438"/>
      <c r="E26" s="290"/>
      <c r="F26" s="291"/>
      <c r="G26" s="291"/>
      <c r="H26" s="290"/>
      <c r="I26" s="291"/>
      <c r="J26" s="291"/>
      <c r="K26" s="64"/>
      <c r="L26" s="290"/>
      <c r="M26" s="291"/>
      <c r="N26" s="291"/>
      <c r="O26" s="439"/>
      <c r="P26" s="440"/>
      <c r="Q26" s="440"/>
      <c r="R26" s="433"/>
      <c r="S26" s="434"/>
      <c r="T26" s="66"/>
    </row>
    <row r="27" spans="1:31" ht="16.75" customHeight="1" x14ac:dyDescent="0.25">
      <c r="A27" s="435"/>
      <c r="B27" s="436"/>
      <c r="C27" s="437"/>
      <c r="D27" s="438"/>
      <c r="E27" s="290"/>
      <c r="F27" s="291"/>
      <c r="G27" s="291"/>
      <c r="H27" s="290"/>
      <c r="I27" s="291"/>
      <c r="J27" s="291"/>
      <c r="K27" s="64"/>
      <c r="L27" s="290"/>
      <c r="M27" s="291"/>
      <c r="N27" s="291"/>
      <c r="O27" s="439"/>
      <c r="P27" s="440"/>
      <c r="Q27" s="440"/>
      <c r="R27" s="433"/>
      <c r="S27" s="434"/>
      <c r="T27" s="66"/>
    </row>
    <row r="28" spans="1:31" ht="16.75" customHeight="1" x14ac:dyDescent="0.25">
      <c r="A28" s="423"/>
      <c r="B28" s="424"/>
      <c r="C28" s="424"/>
      <c r="D28" s="424"/>
      <c r="E28" s="424"/>
      <c r="F28" s="424"/>
      <c r="G28" s="424"/>
      <c r="H28" s="424"/>
      <c r="I28" s="424"/>
      <c r="J28" s="424"/>
      <c r="K28" s="424"/>
      <c r="L28" s="425" t="s">
        <v>13</v>
      </c>
      <c r="M28" s="341"/>
      <c r="N28" s="341"/>
      <c r="O28" s="426">
        <f>SUM(O15:Q27)</f>
        <v>0</v>
      </c>
      <c r="P28" s="427"/>
      <c r="Q28" s="427"/>
      <c r="R28" s="428" t="s">
        <v>13</v>
      </c>
      <c r="S28" s="429"/>
      <c r="T28" s="10">
        <f>SUM(T15:T27)</f>
        <v>0</v>
      </c>
    </row>
    <row r="29" spans="1:31" s="9" customFormat="1" ht="16.5" customHeight="1" x14ac:dyDescent="0.25">
      <c r="A29" s="306"/>
      <c r="B29" s="307"/>
      <c r="C29" s="307"/>
      <c r="D29" s="307"/>
      <c r="E29" s="307"/>
      <c r="F29" s="307"/>
      <c r="G29" s="307"/>
      <c r="H29" s="307"/>
      <c r="I29" s="307"/>
      <c r="J29" s="307"/>
      <c r="K29" s="307"/>
      <c r="L29" s="306" t="s">
        <v>16</v>
      </c>
      <c r="M29" s="307"/>
      <c r="N29" s="307"/>
      <c r="O29" s="415"/>
      <c r="P29" s="302"/>
      <c r="Q29" s="302"/>
      <c r="R29" s="430"/>
      <c r="S29" s="431"/>
      <c r="T29" s="432"/>
      <c r="U29" s="50"/>
      <c r="V29" s="50"/>
      <c r="W29" s="50"/>
      <c r="X29" s="50"/>
      <c r="Y29" s="50"/>
      <c r="Z29" s="50"/>
      <c r="AA29" s="50"/>
      <c r="AB29" s="50"/>
      <c r="AC29" s="50"/>
      <c r="AD29" s="50"/>
      <c r="AE29" s="50"/>
    </row>
    <row r="30" spans="1:31" ht="19.75" customHeight="1" x14ac:dyDescent="0.25">
      <c r="A30" s="305"/>
      <c r="B30" s="305"/>
      <c r="C30" s="305"/>
      <c r="D30" s="305"/>
      <c r="E30" s="305"/>
      <c r="F30" s="305"/>
      <c r="G30" s="305"/>
      <c r="H30" s="305"/>
      <c r="I30" s="305"/>
      <c r="J30" s="305"/>
      <c r="K30" s="305"/>
      <c r="L30" s="305"/>
      <c r="M30" s="305"/>
      <c r="N30" s="305"/>
      <c r="O30" s="305"/>
      <c r="P30" s="305"/>
      <c r="Q30" s="305"/>
      <c r="R30" s="305"/>
      <c r="S30" s="305"/>
      <c r="T30" s="305"/>
    </row>
    <row r="31" spans="1:31" ht="16.5" customHeight="1" x14ac:dyDescent="0.25">
      <c r="A31" s="418" t="s">
        <v>49</v>
      </c>
      <c r="B31" s="419"/>
      <c r="C31" s="419"/>
      <c r="D31" s="419"/>
      <c r="E31" s="419"/>
      <c r="F31" s="419"/>
      <c r="G31" s="419"/>
      <c r="H31" s="419"/>
      <c r="I31" s="419"/>
      <c r="J31" s="419"/>
      <c r="K31" s="419"/>
      <c r="L31" s="419"/>
      <c r="M31" s="419"/>
      <c r="N31" s="419"/>
      <c r="O31" s="419"/>
      <c r="P31" s="419"/>
      <c r="Q31" s="419"/>
      <c r="R31" s="419"/>
      <c r="S31" s="419"/>
      <c r="T31" s="419"/>
    </row>
    <row r="32" spans="1:31" ht="16" customHeight="1" x14ac:dyDescent="0.25">
      <c r="A32" s="331"/>
      <c r="B32" s="332"/>
      <c r="C32" s="332"/>
      <c r="D32" s="332"/>
      <c r="E32" s="332"/>
      <c r="F32" s="332"/>
      <c r="G32" s="332"/>
      <c r="H32" s="332"/>
      <c r="I32" s="332"/>
      <c r="J32" s="332"/>
      <c r="K32" s="332"/>
      <c r="L32" s="332"/>
      <c r="M32" s="332"/>
      <c r="N32" s="332"/>
      <c r="O32" s="333" t="s">
        <v>2</v>
      </c>
      <c r="P32" s="307"/>
      <c r="Q32" s="307"/>
      <c r="R32" s="334" t="s">
        <v>46</v>
      </c>
      <c r="S32" s="335"/>
      <c r="T32" s="71" t="s">
        <v>9</v>
      </c>
    </row>
    <row r="33" spans="1:31" ht="16" customHeight="1" x14ac:dyDescent="0.25">
      <c r="A33" s="308" t="s">
        <v>96</v>
      </c>
      <c r="B33" s="309"/>
      <c r="C33" s="309"/>
      <c r="D33" s="309"/>
      <c r="E33" s="309"/>
      <c r="F33" s="309"/>
      <c r="G33" s="309"/>
      <c r="H33" s="309"/>
      <c r="I33" s="309"/>
      <c r="J33" s="309"/>
      <c r="K33" s="309"/>
      <c r="L33" s="309"/>
      <c r="M33" s="309"/>
      <c r="N33" s="309"/>
      <c r="O33" s="420"/>
      <c r="P33" s="270"/>
      <c r="Q33" s="270"/>
      <c r="R33" s="421">
        <v>3.5</v>
      </c>
      <c r="S33" s="422"/>
      <c r="T33" s="11">
        <f>+O33*R33</f>
        <v>0</v>
      </c>
    </row>
    <row r="34" spans="1:31" ht="16" customHeight="1" x14ac:dyDescent="0.25">
      <c r="A34" s="384" t="s">
        <v>54</v>
      </c>
      <c r="B34" s="338"/>
      <c r="C34" s="338"/>
      <c r="D34" s="405" t="s">
        <v>10</v>
      </c>
      <c r="E34" s="406"/>
      <c r="F34" s="406"/>
      <c r="G34" s="406"/>
      <c r="H34" s="313"/>
      <c r="I34" s="314"/>
      <c r="J34" s="314"/>
      <c r="K34" s="314"/>
      <c r="L34" s="314"/>
      <c r="M34" s="314"/>
      <c r="N34" s="314"/>
      <c r="O34" s="407"/>
      <c r="P34" s="314"/>
      <c r="Q34" s="314"/>
      <c r="R34" s="408">
        <v>1</v>
      </c>
      <c r="S34" s="409"/>
      <c r="T34" s="12">
        <f>+O34*R34</f>
        <v>0</v>
      </c>
    </row>
    <row r="35" spans="1:31" s="9" customFormat="1" ht="16.5" customHeight="1" x14ac:dyDescent="0.25">
      <c r="A35" s="298" t="s">
        <v>7</v>
      </c>
      <c r="B35" s="299"/>
      <c r="C35" s="299"/>
      <c r="D35" s="410" t="s">
        <v>65</v>
      </c>
      <c r="E35" s="410"/>
      <c r="F35" s="410"/>
      <c r="G35" s="411"/>
      <c r="H35" s="412"/>
      <c r="I35" s="413"/>
      <c r="J35" s="413"/>
      <c r="K35" s="413"/>
      <c r="L35" s="413"/>
      <c r="M35" s="413"/>
      <c r="N35" s="414"/>
      <c r="O35" s="415"/>
      <c r="P35" s="302"/>
      <c r="Q35" s="302"/>
      <c r="R35" s="416"/>
      <c r="S35" s="417"/>
      <c r="T35" s="14">
        <f>+O35*R35</f>
        <v>0</v>
      </c>
      <c r="U35" s="50"/>
      <c r="V35" s="50"/>
      <c r="W35" s="50"/>
      <c r="X35" s="50"/>
      <c r="Y35" s="50"/>
      <c r="Z35" s="50"/>
      <c r="AA35" s="50"/>
      <c r="AB35" s="50"/>
      <c r="AC35" s="50"/>
      <c r="AD35" s="50"/>
      <c r="AE35" s="50"/>
    </row>
    <row r="36" spans="1:31" ht="15.25" customHeight="1" x14ac:dyDescent="0.25">
      <c r="A36" s="396"/>
      <c r="B36" s="396"/>
      <c r="C36" s="396"/>
      <c r="D36" s="396"/>
      <c r="E36" s="396"/>
      <c r="F36" s="396"/>
      <c r="G36" s="396"/>
      <c r="H36" s="396"/>
      <c r="I36" s="396"/>
      <c r="J36" s="396"/>
      <c r="K36" s="396"/>
      <c r="L36" s="396"/>
      <c r="M36" s="396"/>
      <c r="N36" s="396"/>
      <c r="O36" s="396"/>
      <c r="P36" s="396"/>
      <c r="Q36" s="396"/>
      <c r="R36" s="396"/>
      <c r="S36" s="396"/>
      <c r="T36" s="396"/>
    </row>
    <row r="37" spans="1:31" ht="16.5" customHeight="1" x14ac:dyDescent="0.25">
      <c r="A37" s="72" t="s">
        <v>45</v>
      </c>
      <c r="B37" s="73"/>
      <c r="C37" s="73"/>
      <c r="D37" s="73"/>
      <c r="E37" s="73"/>
      <c r="F37" s="73"/>
      <c r="G37" s="73"/>
      <c r="H37" s="73"/>
      <c r="I37" s="73"/>
      <c r="J37" s="74"/>
      <c r="K37" s="75"/>
      <c r="L37" s="75"/>
      <c r="M37" s="397" t="s">
        <v>40</v>
      </c>
      <c r="N37" s="397"/>
      <c r="O37" s="397"/>
      <c r="P37" s="397"/>
      <c r="Q37" s="397"/>
      <c r="R37" s="397"/>
      <c r="S37" s="397"/>
      <c r="T37" s="75"/>
    </row>
    <row r="38" spans="1:31" ht="16" customHeight="1" x14ac:dyDescent="0.25">
      <c r="A38" s="76"/>
      <c r="B38" s="77"/>
      <c r="C38" s="77"/>
      <c r="D38" s="77"/>
      <c r="E38" s="77"/>
      <c r="F38" s="77"/>
      <c r="G38" s="77"/>
      <c r="H38" s="77"/>
      <c r="I38" s="77"/>
      <c r="J38" s="78"/>
      <c r="K38" s="80" t="s">
        <v>43</v>
      </c>
      <c r="L38" s="79" t="s">
        <v>46</v>
      </c>
      <c r="M38" s="398" t="s">
        <v>33</v>
      </c>
      <c r="N38" s="399"/>
      <c r="O38" s="400" t="s">
        <v>22</v>
      </c>
      <c r="P38" s="401"/>
      <c r="Q38" s="402"/>
      <c r="R38" s="379" t="s">
        <v>24</v>
      </c>
      <c r="S38" s="381"/>
      <c r="T38" s="81" t="s">
        <v>9</v>
      </c>
      <c r="U38" s="51"/>
    </row>
    <row r="39" spans="1:31" ht="16" customHeight="1" x14ac:dyDescent="0.25">
      <c r="A39" s="403" t="s">
        <v>66</v>
      </c>
      <c r="B39" s="404"/>
      <c r="C39" s="404"/>
      <c r="D39" s="404"/>
      <c r="E39" s="404"/>
      <c r="F39" s="404"/>
      <c r="G39" s="404"/>
      <c r="H39" s="404"/>
      <c r="I39" s="404"/>
      <c r="J39" s="404"/>
      <c r="K39" s="19">
        <f>IF(U6=0,IF(X8&gt;0,1,0),0)</f>
        <v>0</v>
      </c>
      <c r="L39" s="33">
        <v>200</v>
      </c>
      <c r="M39" s="63"/>
      <c r="N39" s="31">
        <f>IF(K39&gt;0,(L39*0.2)*M39,0)</f>
        <v>0</v>
      </c>
      <c r="O39" s="63"/>
      <c r="P39" s="386">
        <f>IF(K39&gt;0,(+L39*0.3)*O39,0)</f>
        <v>0</v>
      </c>
      <c r="Q39" s="387"/>
      <c r="R39" s="23"/>
      <c r="S39" s="32">
        <f>ROUND(IF(K39&gt;0,(+L39*0.5)*R39,0),0)</f>
        <v>0</v>
      </c>
      <c r="T39" s="53">
        <f>ROUND(IF(((K39*L39)-N39-P39-S39)&lt;0,0,((K39*L39)-N39-P39-S39)),0)</f>
        <v>0</v>
      </c>
    </row>
    <row r="40" spans="1:31" ht="15.25" customHeight="1" x14ac:dyDescent="0.25">
      <c r="A40" s="384" t="s">
        <v>67</v>
      </c>
      <c r="B40" s="385"/>
      <c r="C40" s="385"/>
      <c r="D40" s="385"/>
      <c r="E40" s="385"/>
      <c r="F40" s="385"/>
      <c r="G40" s="385"/>
      <c r="H40" s="385"/>
      <c r="I40" s="385"/>
      <c r="J40" s="385"/>
      <c r="K40" s="19">
        <f>IF(U6=0,IF(Y8&gt;0,1,0),0)</f>
        <v>0</v>
      </c>
      <c r="L40" s="34">
        <v>400</v>
      </c>
      <c r="M40" s="63"/>
      <c r="N40" s="31">
        <f>IF(K40&gt;0,(L40*0.2)*M40,0)</f>
        <v>0</v>
      </c>
      <c r="O40" s="30"/>
      <c r="P40" s="386">
        <f>IF(K40&gt;0,(+L40*0.3)*O40,0)</f>
        <v>0</v>
      </c>
      <c r="Q40" s="387"/>
      <c r="R40" s="16"/>
      <c r="S40" s="32">
        <f>ROUND(IF(K40&gt;0,(+L40*0.5)*R40,0),0)</f>
        <v>0</v>
      </c>
      <c r="T40" s="53">
        <f>ROUND(IF(((K40*L40)-N40-P40-S40)&lt;0,0,((K40*L40)-N40-P40-S40)),0)</f>
        <v>0</v>
      </c>
    </row>
    <row r="41" spans="1:31" s="9" customFormat="1" ht="16.5" customHeight="1" x14ac:dyDescent="0.25">
      <c r="A41" s="271" t="s">
        <v>61</v>
      </c>
      <c r="B41" s="332"/>
      <c r="C41" s="332"/>
      <c r="D41" s="332"/>
      <c r="E41" s="332"/>
      <c r="F41" s="332"/>
      <c r="G41" s="332"/>
      <c r="H41" s="332"/>
      <c r="I41" s="332"/>
      <c r="J41" s="332"/>
      <c r="K41" s="332"/>
      <c r="L41" s="332"/>
      <c r="M41" s="332"/>
      <c r="N41" s="332"/>
      <c r="O41" s="332"/>
      <c r="P41" s="332"/>
      <c r="Q41" s="332"/>
      <c r="R41" s="332"/>
      <c r="S41" s="332"/>
      <c r="T41" s="332"/>
      <c r="U41" s="50"/>
      <c r="V41" s="50"/>
      <c r="W41" s="50"/>
      <c r="X41" s="50"/>
      <c r="Y41" s="50"/>
      <c r="Z41" s="50"/>
      <c r="AA41" s="50"/>
      <c r="AB41" s="50"/>
      <c r="AC41" s="50"/>
      <c r="AD41" s="50"/>
      <c r="AE41" s="50"/>
    </row>
    <row r="42" spans="1:31" ht="19" customHeight="1" x14ac:dyDescent="0.25">
      <c r="A42" s="305"/>
      <c r="B42" s="305"/>
      <c r="C42" s="305"/>
      <c r="D42" s="305"/>
      <c r="E42" s="305"/>
      <c r="F42" s="305"/>
      <c r="G42" s="305"/>
      <c r="H42" s="305"/>
      <c r="I42" s="305"/>
      <c r="J42" s="305"/>
      <c r="K42" s="305"/>
      <c r="L42" s="305"/>
      <c r="M42" s="305"/>
      <c r="N42" s="305"/>
      <c r="O42" s="305"/>
      <c r="P42" s="305"/>
      <c r="Q42" s="305"/>
      <c r="R42" s="305"/>
      <c r="S42" s="305"/>
      <c r="T42" s="305"/>
    </row>
    <row r="43" spans="1:31" ht="16.5" customHeight="1" x14ac:dyDescent="0.25">
      <c r="A43" s="388" t="s">
        <v>12</v>
      </c>
      <c r="B43" s="389"/>
      <c r="C43" s="389"/>
      <c r="D43" s="389"/>
      <c r="E43" s="389"/>
      <c r="F43" s="389"/>
      <c r="G43" s="389"/>
      <c r="H43" s="389"/>
      <c r="I43" s="389"/>
      <c r="J43" s="389"/>
      <c r="K43" s="389"/>
      <c r="L43" s="389"/>
      <c r="M43" s="389"/>
      <c r="N43" s="389"/>
      <c r="O43" s="389"/>
      <c r="P43" s="389"/>
      <c r="Q43" s="389"/>
      <c r="R43" s="389"/>
      <c r="S43" s="389"/>
      <c r="T43" s="389"/>
    </row>
    <row r="44" spans="1:31" ht="16" customHeight="1" x14ac:dyDescent="0.25">
      <c r="A44" s="390" t="s">
        <v>27</v>
      </c>
      <c r="B44" s="391"/>
      <c r="C44" s="391"/>
      <c r="D44" s="391"/>
      <c r="E44" s="391"/>
      <c r="F44" s="391"/>
      <c r="G44" s="391"/>
      <c r="H44" s="391"/>
      <c r="I44" s="391"/>
      <c r="J44" s="391"/>
      <c r="K44" s="392" t="s">
        <v>39</v>
      </c>
      <c r="L44" s="391"/>
      <c r="M44" s="392" t="s">
        <v>35</v>
      </c>
      <c r="N44" s="391"/>
      <c r="O44" s="391"/>
      <c r="P44" s="391"/>
      <c r="Q44" s="393"/>
      <c r="R44" s="333" t="s">
        <v>37</v>
      </c>
      <c r="S44" s="333"/>
      <c r="T44" s="394" t="s">
        <v>9</v>
      </c>
    </row>
    <row r="45" spans="1:31" ht="16" customHeight="1" x14ac:dyDescent="0.25">
      <c r="A45" s="376" t="s">
        <v>97</v>
      </c>
      <c r="B45" s="377"/>
      <c r="C45" s="377"/>
      <c r="D45" s="377"/>
      <c r="E45" s="377"/>
      <c r="F45" s="377"/>
      <c r="G45" s="377"/>
      <c r="H45" s="377"/>
      <c r="I45" s="377"/>
      <c r="J45" s="377"/>
      <c r="K45" s="378"/>
      <c r="L45" s="377"/>
      <c r="M45" s="379" t="s">
        <v>8</v>
      </c>
      <c r="N45" s="380"/>
      <c r="O45" s="79" t="s">
        <v>1</v>
      </c>
      <c r="P45" s="381" t="s">
        <v>3</v>
      </c>
      <c r="Q45" s="382"/>
      <c r="R45" s="333"/>
      <c r="S45" s="333"/>
      <c r="T45" s="395"/>
    </row>
    <row r="46" spans="1:31" ht="15.75" customHeight="1" x14ac:dyDescent="0.25">
      <c r="A46" s="291"/>
      <c r="B46" s="291"/>
      <c r="C46" s="291"/>
      <c r="D46" s="291"/>
      <c r="E46" s="291"/>
      <c r="F46" s="291"/>
      <c r="G46" s="291"/>
      <c r="H46" s="291"/>
      <c r="I46" s="291"/>
      <c r="J46" s="291"/>
      <c r="K46" s="383"/>
      <c r="L46" s="291"/>
      <c r="M46" s="372"/>
      <c r="N46" s="373"/>
      <c r="O46" s="7" t="s">
        <v>1</v>
      </c>
      <c r="P46" s="374"/>
      <c r="Q46" s="375"/>
      <c r="R46" s="362"/>
      <c r="S46" s="362"/>
      <c r="T46" s="21"/>
    </row>
    <row r="47" spans="1:31" ht="15.75" customHeight="1" x14ac:dyDescent="0.25">
      <c r="A47" s="291"/>
      <c r="B47" s="291"/>
      <c r="C47" s="291"/>
      <c r="D47" s="291"/>
      <c r="E47" s="291"/>
      <c r="F47" s="291"/>
      <c r="G47" s="291"/>
      <c r="H47" s="291"/>
      <c r="I47" s="291"/>
      <c r="J47" s="291"/>
      <c r="K47" s="371"/>
      <c r="L47" s="291"/>
      <c r="M47" s="372"/>
      <c r="N47" s="373"/>
      <c r="O47" s="7" t="s">
        <v>1</v>
      </c>
      <c r="P47" s="374"/>
      <c r="Q47" s="375"/>
      <c r="R47" s="362"/>
      <c r="S47" s="362"/>
      <c r="T47" s="21"/>
    </row>
    <row r="48" spans="1:31" ht="15.75" customHeight="1" x14ac:dyDescent="0.25">
      <c r="A48" s="314"/>
      <c r="B48" s="314"/>
      <c r="C48" s="314"/>
      <c r="D48" s="314"/>
      <c r="E48" s="314"/>
      <c r="F48" s="314"/>
      <c r="G48" s="314"/>
      <c r="H48" s="314"/>
      <c r="I48" s="314"/>
      <c r="J48" s="314"/>
      <c r="K48" s="357"/>
      <c r="L48" s="314"/>
      <c r="M48" s="358"/>
      <c r="N48" s="359"/>
      <c r="O48" s="15" t="s">
        <v>1</v>
      </c>
      <c r="P48" s="360"/>
      <c r="Q48" s="361"/>
      <c r="R48" s="362"/>
      <c r="S48" s="362"/>
      <c r="T48" s="22"/>
    </row>
    <row r="49" spans="1:31" s="9" customFormat="1" ht="15.75" customHeight="1" x14ac:dyDescent="0.25">
      <c r="A49" s="302"/>
      <c r="B49" s="302"/>
      <c r="C49" s="302"/>
      <c r="D49" s="302"/>
      <c r="E49" s="302"/>
      <c r="F49" s="302"/>
      <c r="G49" s="302"/>
      <c r="H49" s="302"/>
      <c r="I49" s="302"/>
      <c r="J49" s="302"/>
      <c r="K49" s="363"/>
      <c r="L49" s="364"/>
      <c r="M49" s="365"/>
      <c r="N49" s="366"/>
      <c r="O49" s="17" t="s">
        <v>1</v>
      </c>
      <c r="P49" s="367"/>
      <c r="Q49" s="368"/>
      <c r="R49" s="369"/>
      <c r="S49" s="370"/>
      <c r="T49" s="13"/>
      <c r="U49" s="50"/>
      <c r="V49" s="50"/>
      <c r="W49" s="50"/>
      <c r="X49" s="50"/>
      <c r="Y49" s="50"/>
      <c r="Z49" s="50"/>
      <c r="AA49" s="50"/>
      <c r="AB49" s="50"/>
      <c r="AC49" s="50"/>
      <c r="AD49" s="50"/>
      <c r="AE49" s="50"/>
    </row>
    <row r="50" spans="1:31" ht="15.25" customHeight="1" x14ac:dyDescent="0.25">
      <c r="A50" s="348"/>
      <c r="B50" s="348"/>
      <c r="C50" s="348"/>
      <c r="D50" s="348"/>
      <c r="E50" s="348"/>
      <c r="F50" s="348"/>
      <c r="G50" s="348"/>
      <c r="H50" s="348"/>
      <c r="I50" s="348"/>
      <c r="J50" s="348"/>
      <c r="K50" s="348"/>
      <c r="L50" s="348"/>
      <c r="M50" s="348"/>
      <c r="N50" s="348"/>
      <c r="O50" s="348"/>
      <c r="P50" s="348"/>
      <c r="Q50" s="348"/>
      <c r="R50" s="348"/>
      <c r="S50" s="348"/>
      <c r="T50" s="348"/>
    </row>
    <row r="51" spans="1:31" ht="16.5" customHeight="1" x14ac:dyDescent="0.25">
      <c r="A51" s="321" t="s">
        <v>34</v>
      </c>
      <c r="B51" s="322"/>
      <c r="C51" s="322"/>
      <c r="D51" s="322"/>
      <c r="E51" s="322"/>
      <c r="F51" s="322"/>
      <c r="G51" s="322"/>
      <c r="H51" s="322"/>
      <c r="I51" s="322"/>
      <c r="J51" s="322"/>
      <c r="K51" s="322"/>
      <c r="L51" s="322"/>
      <c r="M51" s="322"/>
      <c r="N51" s="322"/>
      <c r="O51" s="322"/>
      <c r="P51" s="322"/>
      <c r="Q51" s="322"/>
      <c r="R51" s="322"/>
      <c r="S51" s="322"/>
      <c r="T51" s="323"/>
    </row>
    <row r="52" spans="1:31" ht="16" customHeight="1" x14ac:dyDescent="0.25">
      <c r="A52" s="349"/>
      <c r="B52" s="350"/>
      <c r="C52" s="350"/>
      <c r="D52" s="350"/>
      <c r="E52" s="350"/>
      <c r="F52" s="350"/>
      <c r="G52" s="350"/>
      <c r="H52" s="351"/>
      <c r="I52" s="334" t="s">
        <v>79</v>
      </c>
      <c r="J52" s="335"/>
      <c r="K52" s="82"/>
      <c r="L52" s="82"/>
      <c r="M52" s="333" t="s">
        <v>64</v>
      </c>
      <c r="N52" s="307"/>
      <c r="O52" s="307"/>
      <c r="P52" s="307"/>
      <c r="Q52" s="307"/>
      <c r="R52" s="307"/>
      <c r="S52" s="307"/>
      <c r="T52" s="333" t="s">
        <v>9</v>
      </c>
    </row>
    <row r="53" spans="1:31" ht="16" customHeight="1" x14ac:dyDescent="0.25">
      <c r="A53" s="352"/>
      <c r="B53" s="353"/>
      <c r="C53" s="353"/>
      <c r="D53" s="353"/>
      <c r="E53" s="353"/>
      <c r="F53" s="353"/>
      <c r="G53" s="353"/>
      <c r="H53" s="354"/>
      <c r="I53" s="355">
        <f>IF(U6&gt;0,U6,0)</f>
        <v>0</v>
      </c>
      <c r="J53" s="356"/>
      <c r="K53" s="71" t="s">
        <v>43</v>
      </c>
      <c r="L53" s="71" t="s">
        <v>63</v>
      </c>
      <c r="M53" s="333" t="s">
        <v>33</v>
      </c>
      <c r="N53" s="307"/>
      <c r="O53" s="333" t="s">
        <v>22</v>
      </c>
      <c r="P53" s="307"/>
      <c r="Q53" s="307"/>
      <c r="R53" s="334" t="s">
        <v>24</v>
      </c>
      <c r="S53" s="335"/>
      <c r="T53" s="307"/>
    </row>
    <row r="54" spans="1:31" ht="16" customHeight="1" x14ac:dyDescent="0.25">
      <c r="A54" s="336"/>
      <c r="B54" s="339" t="s">
        <v>93</v>
      </c>
      <c r="C54" s="340"/>
      <c r="D54" s="340"/>
      <c r="E54" s="308" t="s">
        <v>19</v>
      </c>
      <c r="F54" s="309"/>
      <c r="G54" s="309"/>
      <c r="H54" s="309"/>
      <c r="I54" s="309"/>
      <c r="J54" s="309"/>
      <c r="K54" s="19"/>
      <c r="L54" s="88">
        <v>634</v>
      </c>
      <c r="M54" s="25"/>
      <c r="N54" s="35">
        <f>IF(K54&gt;0,(L54*0.2)*M54,0)</f>
        <v>0</v>
      </c>
      <c r="O54" s="63"/>
      <c r="P54" s="342">
        <f>IF(K54&gt;0,(+L54*0.3)*O54,0)</f>
        <v>0</v>
      </c>
      <c r="Q54" s="343"/>
      <c r="R54" s="24"/>
      <c r="S54" s="32">
        <f>IF(K54&gt;0,(+L54*0.5)*R54,0)</f>
        <v>0</v>
      </c>
      <c r="T54" s="11">
        <f>ROUND((K54*L54)-N54-P54-S54,0)</f>
        <v>0</v>
      </c>
    </row>
    <row r="55" spans="1:31" ht="16" customHeight="1" x14ac:dyDescent="0.25">
      <c r="A55" s="336"/>
      <c r="B55" s="339"/>
      <c r="C55" s="340"/>
      <c r="D55" s="340"/>
      <c r="E55" s="288" t="s">
        <v>91</v>
      </c>
      <c r="F55" s="289"/>
      <c r="G55" s="289"/>
      <c r="H55" s="289"/>
      <c r="I55" s="289"/>
      <c r="J55" s="289"/>
      <c r="K55" s="29"/>
      <c r="L55" s="89">
        <v>177</v>
      </c>
      <c r="M55" s="25"/>
      <c r="N55" s="35">
        <f t="shared" ref="N55:N56" si="0">IF(K55&gt;0,(L55*0.2)*M55,0)</f>
        <v>0</v>
      </c>
      <c r="O55" s="27"/>
      <c r="P55" s="342">
        <f t="shared" ref="P55:P56" si="1">IF(K55&gt;0,(+L55*0.3)*O55,0)</f>
        <v>0</v>
      </c>
      <c r="Q55" s="343"/>
      <c r="R55" s="5"/>
      <c r="S55" s="32">
        <f t="shared" ref="S55:S56" si="2">IF(K55&gt;0,(+L55*0.5)*R55,0)</f>
        <v>0</v>
      </c>
      <c r="T55" s="11">
        <f t="shared" ref="T55:T57" si="3">ROUND((K55*L55)-N55-P55-S55,0)</f>
        <v>0</v>
      </c>
    </row>
    <row r="56" spans="1:31" ht="16.75" customHeight="1" x14ac:dyDescent="0.25">
      <c r="A56" s="337"/>
      <c r="B56" s="341"/>
      <c r="C56" s="341"/>
      <c r="D56" s="341"/>
      <c r="E56" s="288" t="s">
        <v>92</v>
      </c>
      <c r="F56" s="289"/>
      <c r="G56" s="289"/>
      <c r="H56" s="289"/>
      <c r="I56" s="289"/>
      <c r="J56" s="289"/>
      <c r="K56" s="29"/>
      <c r="L56" s="89">
        <v>98</v>
      </c>
      <c r="M56" s="25"/>
      <c r="N56" s="35">
        <f t="shared" si="0"/>
        <v>0</v>
      </c>
      <c r="O56" s="27"/>
      <c r="P56" s="342">
        <f t="shared" si="1"/>
        <v>0</v>
      </c>
      <c r="Q56" s="343"/>
      <c r="R56" s="5"/>
      <c r="S56" s="32">
        <f t="shared" si="2"/>
        <v>0</v>
      </c>
      <c r="T56" s="11">
        <f t="shared" si="3"/>
        <v>0</v>
      </c>
    </row>
    <row r="57" spans="1:31" ht="16.5" customHeight="1" x14ac:dyDescent="0.25">
      <c r="A57" s="338"/>
      <c r="B57" s="341"/>
      <c r="C57" s="341"/>
      <c r="D57" s="341"/>
      <c r="E57" s="344" t="str">
        <f>IF(Z8=1,"Siste døgn over 6 timer","Siste døgn under 6 timer")</f>
        <v>Siste døgn under 6 timer</v>
      </c>
      <c r="F57" s="345"/>
      <c r="G57" s="345"/>
      <c r="H57" s="345"/>
      <c r="I57" s="345"/>
      <c r="J57" s="345"/>
      <c r="K57" s="54">
        <f>IF(U6&gt;0,IF(OR(X8&gt;0,Y8&gt;0),1,0),0)</f>
        <v>0</v>
      </c>
      <c r="L57" s="90">
        <f>IF(K57&gt;0,IF(Z8&gt;0,IF(K54&gt;0,L54,IF(K55&gt;0,L55,IF(K56&gt;0,L56,0))),0),0)</f>
        <v>0</v>
      </c>
      <c r="M57" s="26"/>
      <c r="N57" s="55">
        <f>IF(K57&gt;0,(L57*0.2)*M57,0)</f>
        <v>0</v>
      </c>
      <c r="O57" s="28"/>
      <c r="P57" s="346">
        <f>IF(K57&gt;0,(+L57*0.3)*O57,0)</f>
        <v>0</v>
      </c>
      <c r="Q57" s="347"/>
      <c r="R57" s="16"/>
      <c r="S57" s="56">
        <f>IF(K57&gt;0,(+L57*0.5)*R57,0)</f>
        <v>0</v>
      </c>
      <c r="T57" s="57">
        <f t="shared" si="3"/>
        <v>0</v>
      </c>
    </row>
    <row r="58" spans="1:31" ht="15.25" customHeight="1" x14ac:dyDescent="0.25">
      <c r="A58" s="325" t="s">
        <v>94</v>
      </c>
      <c r="B58" s="326"/>
      <c r="C58" s="326"/>
      <c r="D58" s="326"/>
      <c r="E58" s="326"/>
      <c r="F58" s="326"/>
      <c r="G58" s="326"/>
      <c r="H58" s="326"/>
      <c r="I58" s="326"/>
      <c r="J58" s="326"/>
      <c r="K58" s="326"/>
      <c r="L58" s="326"/>
      <c r="M58" s="326"/>
      <c r="N58" s="326"/>
      <c r="O58" s="326"/>
      <c r="P58" s="326"/>
      <c r="Q58" s="326"/>
      <c r="R58" s="326"/>
      <c r="S58" s="326"/>
      <c r="T58" s="327"/>
    </row>
    <row r="59" spans="1:31" ht="10.5" customHeight="1" x14ac:dyDescent="0.25">
      <c r="A59" s="328" t="s">
        <v>95</v>
      </c>
      <c r="B59" s="329"/>
      <c r="C59" s="329"/>
      <c r="D59" s="329"/>
      <c r="E59" s="329"/>
      <c r="F59" s="329"/>
      <c r="G59" s="329"/>
      <c r="H59" s="329"/>
      <c r="I59" s="329"/>
      <c r="J59" s="329"/>
      <c r="K59" s="329"/>
      <c r="L59" s="329"/>
      <c r="M59" s="329"/>
      <c r="N59" s="329"/>
      <c r="O59" s="329"/>
      <c r="P59" s="329"/>
      <c r="Q59" s="329"/>
      <c r="R59" s="329"/>
      <c r="S59" s="329"/>
      <c r="T59" s="330"/>
    </row>
    <row r="60" spans="1:31" ht="21.25" customHeight="1" x14ac:dyDescent="0.25">
      <c r="A60" s="305"/>
      <c r="B60" s="305"/>
      <c r="C60" s="305"/>
      <c r="D60" s="305"/>
      <c r="E60" s="305"/>
      <c r="F60" s="305"/>
      <c r="G60" s="305"/>
      <c r="H60" s="305"/>
      <c r="I60" s="305"/>
      <c r="J60" s="305"/>
      <c r="K60" s="305"/>
      <c r="L60" s="305"/>
      <c r="M60" s="305"/>
      <c r="N60" s="305"/>
      <c r="O60" s="305"/>
      <c r="P60" s="305"/>
      <c r="Q60" s="305"/>
      <c r="R60" s="305"/>
      <c r="S60" s="305"/>
      <c r="T60" s="305"/>
    </row>
    <row r="61" spans="1:31" ht="16.5" customHeight="1" x14ac:dyDescent="0.25">
      <c r="A61" s="321" t="s">
        <v>52</v>
      </c>
      <c r="B61" s="322"/>
      <c r="C61" s="322"/>
      <c r="D61" s="322"/>
      <c r="E61" s="322"/>
      <c r="F61" s="322"/>
      <c r="G61" s="322"/>
      <c r="H61" s="322"/>
      <c r="I61" s="322"/>
      <c r="J61" s="322"/>
      <c r="K61" s="322"/>
      <c r="L61" s="322"/>
      <c r="M61" s="322"/>
      <c r="N61" s="322"/>
      <c r="O61" s="322"/>
      <c r="P61" s="322"/>
      <c r="Q61" s="322"/>
      <c r="R61" s="322"/>
      <c r="S61" s="322"/>
      <c r="T61" s="323"/>
    </row>
    <row r="62" spans="1:31" ht="16" customHeight="1" x14ac:dyDescent="0.25">
      <c r="A62" s="331"/>
      <c r="B62" s="332"/>
      <c r="C62" s="332"/>
      <c r="D62" s="332"/>
      <c r="E62" s="332"/>
      <c r="F62" s="332"/>
      <c r="G62" s="332"/>
      <c r="H62" s="332"/>
      <c r="I62" s="332"/>
      <c r="J62" s="332"/>
      <c r="K62" s="332"/>
      <c r="L62" s="332"/>
      <c r="M62" s="332"/>
      <c r="N62" s="332"/>
      <c r="O62" s="333" t="s">
        <v>43</v>
      </c>
      <c r="P62" s="307"/>
      <c r="Q62" s="307"/>
      <c r="R62" s="334" t="s">
        <v>46</v>
      </c>
      <c r="S62" s="335"/>
      <c r="T62" s="71" t="s">
        <v>9</v>
      </c>
    </row>
    <row r="63" spans="1:31" s="9" customFormat="1" ht="16.5" customHeight="1" x14ac:dyDescent="0.25">
      <c r="A63" s="271" t="s">
        <v>83</v>
      </c>
      <c r="B63" s="271"/>
      <c r="C63" s="271"/>
      <c r="D63" s="271"/>
      <c r="E63" s="271"/>
      <c r="F63" s="271"/>
      <c r="G63" s="271"/>
      <c r="H63" s="271"/>
      <c r="I63" s="271"/>
      <c r="J63" s="271"/>
      <c r="K63" s="271"/>
      <c r="L63" s="271"/>
      <c r="M63" s="271"/>
      <c r="N63" s="271"/>
      <c r="O63" s="317"/>
      <c r="P63" s="318"/>
      <c r="Q63" s="318"/>
      <c r="R63" s="319">
        <v>435</v>
      </c>
      <c r="S63" s="320"/>
      <c r="T63" s="14">
        <f>+O63*R63</f>
        <v>0</v>
      </c>
      <c r="U63" s="50"/>
      <c r="V63" s="50"/>
      <c r="W63" s="50"/>
      <c r="X63" s="50"/>
      <c r="Y63" s="50"/>
      <c r="Z63" s="50"/>
      <c r="AA63" s="50"/>
      <c r="AB63" s="50"/>
      <c r="AC63" s="50"/>
      <c r="AD63" s="50"/>
      <c r="AE63" s="50"/>
    </row>
    <row r="64" spans="1:31" ht="21.25" customHeight="1" x14ac:dyDescent="0.25">
      <c r="A64" s="305"/>
      <c r="B64" s="305"/>
      <c r="C64" s="305"/>
      <c r="D64" s="305"/>
      <c r="E64" s="305"/>
      <c r="F64" s="305"/>
      <c r="G64" s="305"/>
      <c r="H64" s="305"/>
      <c r="I64" s="305"/>
      <c r="J64" s="305"/>
      <c r="K64" s="305"/>
      <c r="L64" s="305"/>
      <c r="M64" s="305"/>
      <c r="N64" s="305"/>
      <c r="O64" s="305"/>
      <c r="P64" s="305"/>
      <c r="Q64" s="305"/>
      <c r="R64" s="305"/>
      <c r="S64" s="305"/>
      <c r="T64" s="305"/>
    </row>
    <row r="65" spans="1:31" ht="16.5" customHeight="1" x14ac:dyDescent="0.25">
      <c r="A65" s="321" t="s">
        <v>31</v>
      </c>
      <c r="B65" s="322"/>
      <c r="C65" s="322"/>
      <c r="D65" s="322"/>
      <c r="E65" s="322"/>
      <c r="F65" s="322"/>
      <c r="G65" s="322"/>
      <c r="H65" s="322"/>
      <c r="I65" s="322"/>
      <c r="J65" s="322"/>
      <c r="K65" s="322"/>
      <c r="L65" s="322"/>
      <c r="M65" s="322"/>
      <c r="N65" s="322"/>
      <c r="O65" s="322"/>
      <c r="P65" s="322"/>
      <c r="Q65" s="322"/>
      <c r="R65" s="322"/>
      <c r="S65" s="322"/>
      <c r="T65" s="323"/>
    </row>
    <row r="66" spans="1:31" ht="16.75" customHeight="1" x14ac:dyDescent="0.25">
      <c r="A66" s="306"/>
      <c r="B66" s="307"/>
      <c r="C66" s="307"/>
      <c r="D66" s="307"/>
      <c r="E66" s="307"/>
      <c r="F66" s="307"/>
      <c r="G66" s="307"/>
      <c r="H66" s="307"/>
      <c r="I66" s="307"/>
      <c r="J66" s="307"/>
      <c r="K66" s="307"/>
      <c r="L66" s="307"/>
      <c r="M66" s="307"/>
      <c r="N66" s="307"/>
      <c r="O66" s="307"/>
      <c r="P66" s="307"/>
      <c r="Q66" s="307"/>
      <c r="R66" s="324" t="s">
        <v>29</v>
      </c>
      <c r="S66" s="324"/>
      <c r="T66" s="83" t="s">
        <v>9</v>
      </c>
    </row>
    <row r="67" spans="1:31" ht="15.75" customHeight="1" x14ac:dyDescent="0.25">
      <c r="A67" s="290"/>
      <c r="B67" s="291"/>
      <c r="C67" s="291"/>
      <c r="D67" s="291"/>
      <c r="E67" s="291"/>
      <c r="F67" s="291"/>
      <c r="G67" s="291"/>
      <c r="H67" s="291"/>
      <c r="I67" s="291"/>
      <c r="J67" s="291"/>
      <c r="K67" s="291"/>
      <c r="L67" s="291"/>
      <c r="M67" s="291"/>
      <c r="N67" s="291"/>
      <c r="O67" s="291"/>
      <c r="P67" s="291"/>
      <c r="Q67" s="291"/>
      <c r="R67" s="311"/>
      <c r="S67" s="312"/>
      <c r="T67" s="66"/>
    </row>
    <row r="68" spans="1:31" ht="15.75" customHeight="1" x14ac:dyDescent="0.25">
      <c r="A68" s="290"/>
      <c r="B68" s="291"/>
      <c r="C68" s="291"/>
      <c r="D68" s="291"/>
      <c r="E68" s="291"/>
      <c r="F68" s="291"/>
      <c r="G68" s="291"/>
      <c r="H68" s="291"/>
      <c r="I68" s="291"/>
      <c r="J68" s="291"/>
      <c r="K68" s="291"/>
      <c r="L68" s="291"/>
      <c r="M68" s="291"/>
      <c r="N68" s="291"/>
      <c r="O68" s="291"/>
      <c r="P68" s="291"/>
      <c r="Q68" s="291"/>
      <c r="R68" s="311"/>
      <c r="S68" s="312"/>
      <c r="T68" s="66"/>
    </row>
    <row r="69" spans="1:31" ht="15.75" customHeight="1" x14ac:dyDescent="0.25">
      <c r="A69" s="313"/>
      <c r="B69" s="314"/>
      <c r="C69" s="314"/>
      <c r="D69" s="314"/>
      <c r="E69" s="314"/>
      <c r="F69" s="314"/>
      <c r="G69" s="314"/>
      <c r="H69" s="314"/>
      <c r="I69" s="314"/>
      <c r="J69" s="314"/>
      <c r="K69" s="314"/>
      <c r="L69" s="314"/>
      <c r="M69" s="314"/>
      <c r="N69" s="314"/>
      <c r="O69" s="314"/>
      <c r="P69" s="314"/>
      <c r="Q69" s="314"/>
      <c r="R69" s="315"/>
      <c r="S69" s="316"/>
      <c r="T69" s="67"/>
    </row>
    <row r="70" spans="1:31" s="9" customFormat="1" ht="15.75" customHeight="1" x14ac:dyDescent="0.25">
      <c r="A70" s="301"/>
      <c r="B70" s="302"/>
      <c r="C70" s="302"/>
      <c r="D70" s="302"/>
      <c r="E70" s="302"/>
      <c r="F70" s="302"/>
      <c r="G70" s="302"/>
      <c r="H70" s="302"/>
      <c r="I70" s="302"/>
      <c r="J70" s="302"/>
      <c r="K70" s="302"/>
      <c r="L70" s="302"/>
      <c r="M70" s="302"/>
      <c r="N70" s="302"/>
      <c r="O70" s="302"/>
      <c r="P70" s="302"/>
      <c r="Q70" s="302"/>
      <c r="R70" s="303"/>
      <c r="S70" s="304"/>
      <c r="T70" s="13"/>
      <c r="U70" s="50"/>
      <c r="V70" s="50"/>
      <c r="W70" s="50"/>
      <c r="X70" s="50"/>
      <c r="Y70" s="50"/>
      <c r="Z70" s="50"/>
      <c r="AA70" s="50"/>
      <c r="AB70" s="50"/>
      <c r="AC70" s="50"/>
      <c r="AD70" s="50"/>
      <c r="AE70" s="50"/>
    </row>
    <row r="71" spans="1:31" ht="15.75" customHeight="1" x14ac:dyDescent="0.25">
      <c r="A71" s="305"/>
      <c r="B71" s="305"/>
      <c r="C71" s="305"/>
      <c r="D71" s="305"/>
      <c r="E71" s="305"/>
      <c r="F71" s="305"/>
      <c r="G71" s="305"/>
      <c r="H71" s="305"/>
      <c r="I71" s="305"/>
      <c r="J71" s="305"/>
      <c r="K71" s="305"/>
      <c r="L71" s="305"/>
      <c r="M71" s="305"/>
      <c r="N71" s="305"/>
      <c r="O71" s="305"/>
      <c r="P71" s="305"/>
      <c r="Q71" s="305"/>
      <c r="R71" s="305"/>
      <c r="S71" s="305"/>
      <c r="T71" s="305"/>
    </row>
    <row r="72" spans="1:31" ht="18.25" customHeight="1" x14ac:dyDescent="0.25">
      <c r="A72" s="306" t="s">
        <v>18</v>
      </c>
      <c r="B72" s="307"/>
      <c r="C72" s="307"/>
      <c r="D72" s="307"/>
      <c r="E72" s="307"/>
      <c r="F72" s="307"/>
      <c r="G72" s="307"/>
      <c r="H72" s="307"/>
      <c r="I72" s="307"/>
      <c r="J72" s="307"/>
      <c r="K72" s="307"/>
      <c r="L72" s="307"/>
      <c r="M72" s="307"/>
      <c r="N72" s="307"/>
      <c r="O72" s="307"/>
      <c r="P72" s="307"/>
      <c r="Q72" s="307"/>
      <c r="R72" s="307"/>
      <c r="S72" s="307"/>
      <c r="T72" s="18">
        <f>+T28+SUM(T33:T35)+SUM(T39:T40)+SUM(T54:T57)+T63+SUM(T46:T49)+SUM(T67:T70)</f>
        <v>0</v>
      </c>
    </row>
    <row r="73" spans="1:31" ht="16" customHeight="1" x14ac:dyDescent="0.25">
      <c r="A73" s="308" t="s">
        <v>4</v>
      </c>
      <c r="B73" s="309"/>
      <c r="C73" s="309"/>
      <c r="D73" s="309"/>
      <c r="E73" s="309"/>
      <c r="F73" s="309"/>
      <c r="G73" s="309"/>
      <c r="H73" s="310"/>
      <c r="I73" s="270"/>
      <c r="J73" s="270"/>
      <c r="K73" s="270"/>
      <c r="L73" s="270"/>
      <c r="M73" s="270"/>
      <c r="N73" s="270"/>
      <c r="O73" s="270"/>
      <c r="P73" s="270"/>
      <c r="Q73" s="270"/>
      <c r="R73" s="270"/>
      <c r="S73" s="270"/>
      <c r="T73" s="68"/>
    </row>
    <row r="74" spans="1:31" ht="19" customHeight="1" x14ac:dyDescent="0.25">
      <c r="A74" s="288" t="s">
        <v>17</v>
      </c>
      <c r="B74" s="289"/>
      <c r="C74" s="289"/>
      <c r="D74" s="289"/>
      <c r="E74" s="289"/>
      <c r="F74" s="289"/>
      <c r="G74" s="289"/>
      <c r="H74" s="290"/>
      <c r="I74" s="291"/>
      <c r="J74" s="291"/>
      <c r="K74" s="291"/>
      <c r="L74" s="291"/>
      <c r="M74" s="291"/>
      <c r="N74" s="291"/>
      <c r="O74" s="291"/>
      <c r="P74" s="291"/>
      <c r="Q74" s="291"/>
      <c r="R74" s="291"/>
      <c r="S74" s="291"/>
      <c r="T74" s="66"/>
    </row>
    <row r="75" spans="1:31" ht="16.5" customHeight="1" x14ac:dyDescent="0.25">
      <c r="A75" s="292" t="s">
        <v>36</v>
      </c>
      <c r="B75" s="293"/>
      <c r="C75" s="293"/>
      <c r="D75" s="293"/>
      <c r="E75" s="293"/>
      <c r="F75" s="293"/>
      <c r="G75" s="293"/>
      <c r="H75" s="293"/>
      <c r="I75" s="293"/>
      <c r="J75" s="293"/>
      <c r="K75" s="293"/>
      <c r="L75" s="293"/>
      <c r="M75" s="293"/>
      <c r="N75" s="293"/>
      <c r="O75" s="293"/>
      <c r="P75" s="293"/>
      <c r="Q75" s="293"/>
      <c r="R75" s="293"/>
      <c r="S75" s="293"/>
      <c r="T75" s="8">
        <f>+T72-SUM(T73:T74)</f>
        <v>0</v>
      </c>
    </row>
    <row r="76" spans="1:31" s="43" customFormat="1" ht="15.75" customHeight="1" x14ac:dyDescent="0.25">
      <c r="A76" s="294"/>
      <c r="B76" s="295"/>
      <c r="C76" s="295"/>
      <c r="D76" s="295"/>
      <c r="E76" s="295"/>
      <c r="F76" s="295"/>
      <c r="G76" s="295"/>
      <c r="H76" s="295"/>
      <c r="I76" s="295"/>
      <c r="J76" s="295"/>
      <c r="K76" s="295"/>
      <c r="L76" s="295"/>
      <c r="M76" s="295"/>
      <c r="N76" s="296"/>
      <c r="O76" s="296"/>
      <c r="P76" s="296"/>
      <c r="Q76" s="296"/>
      <c r="R76" s="296"/>
      <c r="S76" s="296"/>
      <c r="T76" s="296"/>
      <c r="U76" s="52"/>
      <c r="V76" s="52"/>
      <c r="W76" s="52"/>
      <c r="X76" s="52"/>
      <c r="Y76" s="52"/>
      <c r="Z76" s="52"/>
      <c r="AA76" s="52"/>
      <c r="AB76" s="52"/>
      <c r="AC76" s="52"/>
      <c r="AD76" s="52"/>
      <c r="AE76" s="52"/>
    </row>
    <row r="77" spans="1:31" s="43" customFormat="1" ht="15.75" customHeight="1" x14ac:dyDescent="0.25">
      <c r="A77" s="297" t="s">
        <v>88</v>
      </c>
      <c r="B77" s="297"/>
      <c r="C77" s="297"/>
      <c r="D77" s="297"/>
      <c r="E77" s="297"/>
      <c r="F77" s="297"/>
      <c r="G77" s="297"/>
      <c r="H77" s="297"/>
      <c r="I77" s="297"/>
      <c r="J77" s="297"/>
      <c r="K77" s="297"/>
      <c r="L77" s="297"/>
      <c r="M77" s="297"/>
      <c r="N77" s="297"/>
      <c r="O77" s="297"/>
      <c r="P77" s="297"/>
      <c r="Q77" s="297"/>
      <c r="R77" s="297"/>
      <c r="S77" s="297"/>
      <c r="T77" s="297"/>
      <c r="U77" s="52"/>
      <c r="V77" s="52"/>
      <c r="W77" s="52"/>
      <c r="X77" s="52"/>
      <c r="Y77" s="52"/>
      <c r="Z77" s="52"/>
      <c r="AA77" s="52"/>
      <c r="AB77" s="52"/>
      <c r="AC77" s="52"/>
      <c r="AD77" s="52"/>
      <c r="AE77" s="52"/>
    </row>
    <row r="78" spans="1:31" s="43" customFormat="1" ht="15.75" customHeight="1" x14ac:dyDescent="0.25">
      <c r="A78" s="36"/>
      <c r="B78" s="271" t="s">
        <v>51</v>
      </c>
      <c r="C78" s="271"/>
      <c r="D78" s="36"/>
      <c r="E78" s="298" t="s">
        <v>32</v>
      </c>
      <c r="F78" s="299"/>
      <c r="G78" s="299"/>
      <c r="H78" s="299"/>
      <c r="I78" s="299"/>
      <c r="J78" s="300"/>
      <c r="K78" s="40"/>
      <c r="L78" s="280" t="s">
        <v>74</v>
      </c>
      <c r="M78" s="280"/>
      <c r="N78" s="280"/>
      <c r="O78" s="280"/>
      <c r="P78" s="280"/>
      <c r="Q78" s="280"/>
      <c r="R78" s="280"/>
      <c r="S78" s="280"/>
      <c r="T78" s="280"/>
      <c r="U78" s="52"/>
      <c r="V78" s="52"/>
      <c r="W78" s="52"/>
      <c r="X78" s="52"/>
      <c r="Y78" s="52"/>
      <c r="Z78" s="52"/>
      <c r="AA78" s="52"/>
      <c r="AB78" s="52"/>
      <c r="AC78" s="52"/>
      <c r="AD78" s="52"/>
      <c r="AE78" s="52"/>
    </row>
    <row r="79" spans="1:31" ht="16.5" customHeight="1" x14ac:dyDescent="0.25">
      <c r="A79" s="271" t="s">
        <v>72</v>
      </c>
      <c r="B79" s="271"/>
      <c r="C79" s="271"/>
      <c r="D79" s="271"/>
      <c r="E79" s="271"/>
      <c r="F79" s="272"/>
      <c r="G79" s="273"/>
      <c r="H79" s="273"/>
      <c r="I79" s="273"/>
      <c r="J79" s="274"/>
      <c r="K79" s="40"/>
      <c r="L79" s="42"/>
      <c r="M79" s="275" t="s">
        <v>73</v>
      </c>
      <c r="N79" s="276"/>
      <c r="O79" s="277"/>
      <c r="P79" s="278"/>
      <c r="Q79" s="279"/>
      <c r="R79" s="280" t="s">
        <v>75</v>
      </c>
      <c r="S79" s="280"/>
      <c r="T79" s="280"/>
    </row>
    <row r="80" spans="1:31" ht="29.25" customHeight="1" x14ac:dyDescent="0.25">
      <c r="A80" s="281" t="s">
        <v>21</v>
      </c>
      <c r="B80" s="282"/>
      <c r="C80" s="282"/>
      <c r="D80" s="283"/>
      <c r="E80" s="281" t="s">
        <v>38</v>
      </c>
      <c r="F80" s="284"/>
      <c r="G80" s="284"/>
      <c r="H80" s="284"/>
      <c r="I80" s="284"/>
      <c r="J80" s="285"/>
      <c r="K80" s="41"/>
      <c r="L80" s="286" t="s">
        <v>11</v>
      </c>
      <c r="M80" s="287"/>
      <c r="N80" s="287"/>
      <c r="O80" s="287"/>
      <c r="P80" s="287"/>
      <c r="Q80" s="287"/>
      <c r="R80" s="287"/>
      <c r="S80" s="287"/>
      <c r="T80" s="287"/>
    </row>
    <row r="81" spans="1:20" ht="29.25" customHeight="1" x14ac:dyDescent="0.25">
      <c r="A81" s="264"/>
      <c r="B81" s="265"/>
      <c r="C81" s="265"/>
      <c r="D81" s="265"/>
      <c r="E81" s="266"/>
      <c r="F81" s="267"/>
      <c r="G81" s="267"/>
      <c r="H81" s="267"/>
      <c r="I81" s="267"/>
      <c r="J81" s="268"/>
      <c r="K81" s="41"/>
      <c r="L81" s="269"/>
      <c r="M81" s="270"/>
      <c r="N81" s="270"/>
      <c r="O81" s="270"/>
      <c r="P81" s="270"/>
      <c r="Q81" s="270"/>
      <c r="R81" s="270"/>
      <c r="S81" s="270"/>
      <c r="T81" s="270"/>
    </row>
    <row r="82" spans="1:20" x14ac:dyDescent="0.25">
      <c r="A82" s="37"/>
      <c r="B82" s="38"/>
      <c r="C82" s="38"/>
      <c r="D82" s="38"/>
      <c r="E82" s="39"/>
      <c r="F82" s="39"/>
      <c r="G82" s="39"/>
      <c r="H82" s="39"/>
      <c r="I82" s="39"/>
      <c r="J82" s="39"/>
      <c r="K82" s="39"/>
      <c r="L82" s="39"/>
      <c r="M82" s="39"/>
      <c r="N82" s="39"/>
      <c r="O82" s="39"/>
      <c r="P82" s="39"/>
      <c r="Q82" s="39"/>
      <c r="R82" s="39"/>
      <c r="S82" s="39"/>
      <c r="T82" s="39"/>
    </row>
  </sheetData>
  <sheetProtection sheet="1" objects="1" scenarios="1"/>
  <mergeCells count="260">
    <mergeCell ref="A81:D81"/>
    <mergeCell ref="E81:J81"/>
    <mergeCell ref="L81:T81"/>
    <mergeCell ref="A79:E79"/>
    <mergeCell ref="F79:J79"/>
    <mergeCell ref="M79:O79"/>
    <mergeCell ref="P79:Q79"/>
    <mergeCell ref="R79:T79"/>
    <mergeCell ref="A80:D80"/>
    <mergeCell ref="E80:J80"/>
    <mergeCell ref="L80:T80"/>
    <mergeCell ref="A74:G74"/>
    <mergeCell ref="H74:S74"/>
    <mergeCell ref="A75:S75"/>
    <mergeCell ref="A76:T76"/>
    <mergeCell ref="A77:T77"/>
    <mergeCell ref="B78:C78"/>
    <mergeCell ref="E78:J78"/>
    <mergeCell ref="L78:T78"/>
    <mergeCell ref="A70:Q70"/>
    <mergeCell ref="R70:S70"/>
    <mergeCell ref="A71:T71"/>
    <mergeCell ref="A72:S72"/>
    <mergeCell ref="A73:G73"/>
    <mergeCell ref="H73:S73"/>
    <mergeCell ref="A67:Q67"/>
    <mergeCell ref="R67:S67"/>
    <mergeCell ref="A68:Q68"/>
    <mergeCell ref="R68:S68"/>
    <mergeCell ref="A69:Q69"/>
    <mergeCell ref="R69:S69"/>
    <mergeCell ref="A63:N63"/>
    <mergeCell ref="O63:Q63"/>
    <mergeCell ref="R63:S63"/>
    <mergeCell ref="A64:T64"/>
    <mergeCell ref="A65:T65"/>
    <mergeCell ref="A66:Q66"/>
    <mergeCell ref="R66:S66"/>
    <mergeCell ref="A58:T58"/>
    <mergeCell ref="A59:T59"/>
    <mergeCell ref="A60:T60"/>
    <mergeCell ref="A61:T61"/>
    <mergeCell ref="A62:N62"/>
    <mergeCell ref="O62:Q62"/>
    <mergeCell ref="R62:S62"/>
    <mergeCell ref="A54:A57"/>
    <mergeCell ref="B54:D57"/>
    <mergeCell ref="E54:J54"/>
    <mergeCell ref="P54:Q54"/>
    <mergeCell ref="E55:J55"/>
    <mergeCell ref="P55:Q55"/>
    <mergeCell ref="E56:J56"/>
    <mergeCell ref="P56:Q56"/>
    <mergeCell ref="E57:J57"/>
    <mergeCell ref="P57:Q57"/>
    <mergeCell ref="A50:T50"/>
    <mergeCell ref="A51:T51"/>
    <mergeCell ref="A52:H53"/>
    <mergeCell ref="I52:J52"/>
    <mergeCell ref="M52:S52"/>
    <mergeCell ref="T52:T53"/>
    <mergeCell ref="I53:J53"/>
    <mergeCell ref="M53:N53"/>
    <mergeCell ref="O53:Q53"/>
    <mergeCell ref="R53:S53"/>
    <mergeCell ref="A48:J48"/>
    <mergeCell ref="K48:L48"/>
    <mergeCell ref="M48:N48"/>
    <mergeCell ref="P48:Q48"/>
    <mergeCell ref="R48:S48"/>
    <mergeCell ref="A49:J49"/>
    <mergeCell ref="K49:L49"/>
    <mergeCell ref="M49:N49"/>
    <mergeCell ref="P49:Q49"/>
    <mergeCell ref="R49:S49"/>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0:J40"/>
    <mergeCell ref="P40:Q40"/>
    <mergeCell ref="A41:T41"/>
    <mergeCell ref="A42:T42"/>
    <mergeCell ref="A43:T43"/>
    <mergeCell ref="A44:J44"/>
    <mergeCell ref="K44:L44"/>
    <mergeCell ref="M44:Q44"/>
    <mergeCell ref="R44:S45"/>
    <mergeCell ref="T44:T45"/>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A10:D10"/>
    <mergeCell ref="E10:T10"/>
    <mergeCell ref="A11:D11"/>
    <mergeCell ref="E11:T11"/>
    <mergeCell ref="A12:T12"/>
    <mergeCell ref="A13:T13"/>
    <mergeCell ref="A8:D8"/>
    <mergeCell ref="E8:J8"/>
    <mergeCell ref="K8:L8"/>
    <mergeCell ref="M8:T8"/>
    <mergeCell ref="A9:D9"/>
    <mergeCell ref="E9:J9"/>
    <mergeCell ref="K9:L9"/>
    <mergeCell ref="M9:T9"/>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s>
  <pageMargins left="0.7" right="0.7" top="0.75" bottom="0.75" header="0.3" footer="0.3"/>
  <pageSetup paperSize="9" scale="5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B504-04BA-4E4B-9CB9-2A5756FD2E9D}">
  <sheetPr>
    <pageSetUpPr fitToPage="1"/>
  </sheetPr>
  <dimension ref="A1:AE83"/>
  <sheetViews>
    <sheetView showGridLines="0" workbookViewId="0">
      <selection activeCell="E5" sqref="E5:J5"/>
    </sheetView>
  </sheetViews>
  <sheetFormatPr defaultColWidth="9.1796875" defaultRowHeight="12.5" x14ac:dyDescent="0.25"/>
  <cols>
    <col min="1" max="1" width="3.453125" style="6" customWidth="1"/>
    <col min="2" max="2" width="9.1796875" style="6"/>
    <col min="3" max="3" width="8.81640625" style="6" customWidth="1"/>
    <col min="4" max="4" width="5.7265625" style="6" customWidth="1"/>
    <col min="5" max="5" width="9.453125" style="6" customWidth="1"/>
    <col min="6" max="6" width="5.54296875" style="6" customWidth="1"/>
    <col min="7" max="7" width="12" style="6" customWidth="1"/>
    <col min="8" max="8" width="12.54296875" style="6" customWidth="1"/>
    <col min="9" max="9" width="6.7265625" style="6" customWidth="1"/>
    <col min="10" max="10" width="6.453125" style="6" customWidth="1"/>
    <col min="11" max="11" width="11" style="6" customWidth="1"/>
    <col min="12" max="12" width="9.81640625" style="6" customWidth="1"/>
    <col min="13" max="13" width="4.1796875" style="6" customWidth="1"/>
    <col min="14" max="14" width="9.1796875" style="6"/>
    <col min="15" max="15" width="3.81640625" style="6" customWidth="1"/>
    <col min="16" max="16" width="4.453125" style="6" customWidth="1"/>
    <col min="17" max="17" width="5.7265625" style="6" customWidth="1"/>
    <col min="18" max="18" width="3.54296875" style="6" customWidth="1"/>
    <col min="19" max="19" width="10.26953125" style="6" customWidth="1"/>
    <col min="20" max="20" width="12.81640625" style="6" customWidth="1"/>
    <col min="21" max="21" width="19.26953125" style="44" customWidth="1"/>
    <col min="22" max="22" width="16.1796875" style="44" customWidth="1"/>
    <col min="23" max="23" width="9.1796875" style="44"/>
    <col min="24" max="24" width="20.54296875" style="44" bestFit="1" customWidth="1"/>
    <col min="25" max="31" width="9.1796875" style="44"/>
    <col min="32" max="16384" width="9.1796875" style="6"/>
  </cols>
  <sheetData>
    <row r="1" spans="1:31" ht="27" customHeight="1" x14ac:dyDescent="0.25">
      <c r="A1" s="477" t="s">
        <v>5</v>
      </c>
      <c r="B1" s="477"/>
      <c r="C1" s="477"/>
      <c r="D1" s="477"/>
      <c r="E1" s="477"/>
      <c r="F1" s="477"/>
      <c r="G1" s="477"/>
      <c r="H1" s="477"/>
      <c r="I1" s="477"/>
      <c r="J1" s="477"/>
      <c r="K1" s="477"/>
      <c r="L1" s="477"/>
      <c r="M1" s="477"/>
      <c r="N1" s="477"/>
      <c r="O1" s="477"/>
      <c r="P1" s="477"/>
      <c r="Q1" s="477"/>
      <c r="R1" s="65"/>
      <c r="S1" s="478">
        <v>2022</v>
      </c>
      <c r="T1" s="478"/>
    </row>
    <row r="2" spans="1:31" ht="16.5" customHeight="1" x14ac:dyDescent="0.25">
      <c r="A2" s="479" t="s">
        <v>89</v>
      </c>
      <c r="B2" s="479"/>
      <c r="C2" s="479"/>
      <c r="D2" s="479"/>
      <c r="E2" s="479"/>
      <c r="F2" s="479"/>
      <c r="G2" s="479"/>
      <c r="H2" s="479"/>
      <c r="I2" s="479"/>
      <c r="J2" s="479"/>
      <c r="K2" s="479"/>
      <c r="L2" s="479"/>
      <c r="M2" s="479"/>
      <c r="N2" s="479"/>
      <c r="O2" s="479"/>
      <c r="P2" s="479"/>
      <c r="Q2" s="479"/>
      <c r="R2" s="479"/>
      <c r="S2" s="479"/>
      <c r="T2" s="479"/>
    </row>
    <row r="3" spans="1:31" ht="8.25" customHeight="1" x14ac:dyDescent="0.25">
      <c r="A3" s="480"/>
      <c r="B3" s="459"/>
      <c r="C3" s="481"/>
      <c r="D3" s="481"/>
      <c r="E3" s="481"/>
      <c r="F3" s="481"/>
      <c r="G3" s="481"/>
      <c r="H3" s="481"/>
      <c r="I3" s="481"/>
      <c r="J3" s="481"/>
      <c r="K3" s="459"/>
      <c r="L3" s="459"/>
      <c r="M3" s="459"/>
      <c r="N3" s="459"/>
      <c r="O3" s="459"/>
      <c r="P3" s="459"/>
      <c r="Q3" s="459"/>
      <c r="R3" s="459"/>
      <c r="S3" s="459"/>
      <c r="T3" s="481"/>
      <c r="U3" s="86">
        <v>0.99998842592592585</v>
      </c>
      <c r="V3" s="87"/>
    </row>
    <row r="4" spans="1:31" ht="16.5" customHeight="1" x14ac:dyDescent="0.25">
      <c r="A4" s="482" t="s">
        <v>84</v>
      </c>
      <c r="B4" s="483"/>
      <c r="C4" s="483"/>
      <c r="D4" s="483"/>
      <c r="E4" s="483"/>
      <c r="F4" s="483"/>
      <c r="G4" s="483"/>
      <c r="H4" s="483"/>
      <c r="I4" s="483"/>
      <c r="J4" s="483"/>
      <c r="K4" s="483"/>
      <c r="L4" s="483"/>
      <c r="M4" s="483"/>
      <c r="N4" s="483"/>
      <c r="O4" s="483"/>
      <c r="P4" s="483"/>
      <c r="Q4" s="483"/>
      <c r="R4" s="483"/>
      <c r="S4" s="483"/>
      <c r="T4" s="483"/>
      <c r="U4" s="86"/>
      <c r="V4" s="87"/>
    </row>
    <row r="5" spans="1:31" customFormat="1" ht="16.75" customHeight="1" x14ac:dyDescent="0.25">
      <c r="A5" s="306" t="s">
        <v>60</v>
      </c>
      <c r="B5" s="306"/>
      <c r="C5" s="306"/>
      <c r="D5" s="306"/>
      <c r="E5" s="484"/>
      <c r="F5" s="485"/>
      <c r="G5" s="485"/>
      <c r="H5" s="485"/>
      <c r="I5" s="485"/>
      <c r="J5" s="486"/>
      <c r="K5" s="471" t="s">
        <v>30</v>
      </c>
      <c r="L5" s="472"/>
      <c r="M5" s="473"/>
      <c r="N5" s="473"/>
      <c r="O5" s="473"/>
      <c r="P5" s="473"/>
      <c r="Q5" s="84" t="s">
        <v>0</v>
      </c>
      <c r="R5" s="474"/>
      <c r="S5" s="475"/>
      <c r="T5" s="85" t="s">
        <v>79</v>
      </c>
      <c r="U5" s="44" t="s">
        <v>80</v>
      </c>
      <c r="V5" s="44">
        <v>617</v>
      </c>
      <c r="W5" s="44"/>
      <c r="X5" s="44"/>
      <c r="Y5" s="44"/>
      <c r="Z5" s="44"/>
      <c r="AA5" s="44"/>
      <c r="AB5" s="44"/>
      <c r="AC5" s="44"/>
      <c r="AD5" s="44"/>
      <c r="AE5" s="44"/>
    </row>
    <row r="6" spans="1:31" customFormat="1" ht="16.75" customHeight="1" x14ac:dyDescent="0.3">
      <c r="A6" s="306" t="s">
        <v>57</v>
      </c>
      <c r="B6" s="306"/>
      <c r="C6" s="306"/>
      <c r="D6" s="306"/>
      <c r="E6" s="278"/>
      <c r="F6" s="470"/>
      <c r="G6" s="470"/>
      <c r="H6" s="470"/>
      <c r="I6" s="470"/>
      <c r="J6" s="279"/>
      <c r="K6" s="471" t="s">
        <v>53</v>
      </c>
      <c r="L6" s="472"/>
      <c r="M6" s="473"/>
      <c r="N6" s="473"/>
      <c r="O6" s="473"/>
      <c r="P6" s="473"/>
      <c r="Q6" s="84" t="s">
        <v>0</v>
      </c>
      <c r="R6" s="474"/>
      <c r="S6" s="475"/>
      <c r="T6" s="20">
        <f>IF(OR(U6&lt;0,Z8&lt;0),0,+Z8+U6)</f>
        <v>0</v>
      </c>
      <c r="U6" s="45">
        <f>+V12</f>
        <v>0</v>
      </c>
      <c r="V6" s="44"/>
      <c r="W6" s="46" t="s">
        <v>76</v>
      </c>
      <c r="X6" s="47" t="s">
        <v>77</v>
      </c>
      <c r="Y6" s="46" t="s">
        <v>78</v>
      </c>
      <c r="Z6" s="48"/>
      <c r="AA6" s="49"/>
      <c r="AB6" s="44"/>
      <c r="AC6" s="44"/>
      <c r="AD6" s="44"/>
      <c r="AE6" s="44"/>
    </row>
    <row r="7" spans="1:31" ht="16.75" customHeight="1" x14ac:dyDescent="0.3">
      <c r="A7" s="476" t="s">
        <v>85</v>
      </c>
      <c r="B7" s="419"/>
      <c r="C7" s="419"/>
      <c r="D7" s="419"/>
      <c r="E7" s="419"/>
      <c r="F7" s="419"/>
      <c r="G7" s="419"/>
      <c r="H7" s="419"/>
      <c r="I7" s="419"/>
      <c r="J7" s="419"/>
      <c r="K7" s="419"/>
      <c r="L7" s="419"/>
      <c r="M7" s="419"/>
      <c r="N7" s="419"/>
      <c r="O7" s="419"/>
      <c r="P7" s="419"/>
      <c r="Q7" s="419"/>
      <c r="R7" s="419"/>
      <c r="S7" s="419"/>
      <c r="T7" s="419"/>
      <c r="U7" s="45"/>
      <c r="W7" s="46"/>
      <c r="X7" s="47"/>
      <c r="Y7" s="46"/>
      <c r="Z7" s="48"/>
      <c r="AA7" s="49"/>
    </row>
    <row r="8" spans="1:31" customFormat="1" ht="16.75" customHeight="1" x14ac:dyDescent="0.3">
      <c r="A8" s="306" t="s">
        <v>48</v>
      </c>
      <c r="B8" s="306"/>
      <c r="C8" s="306"/>
      <c r="D8" s="306"/>
      <c r="E8" s="462"/>
      <c r="F8" s="463"/>
      <c r="G8" s="463"/>
      <c r="H8" s="463"/>
      <c r="I8" s="463"/>
      <c r="J8" s="464"/>
      <c r="K8" s="292" t="s">
        <v>47</v>
      </c>
      <c r="L8" s="292"/>
      <c r="M8" s="465"/>
      <c r="N8" s="465"/>
      <c r="O8" s="465"/>
      <c r="P8" s="465"/>
      <c r="Q8" s="465"/>
      <c r="R8" s="465"/>
      <c r="S8" s="465"/>
      <c r="T8" s="466"/>
      <c r="U8" s="58">
        <f>+W12+X12</f>
        <v>0</v>
      </c>
      <c r="V8" s="44"/>
      <c r="W8" s="45">
        <f>IF(U8&lt;6,1,0)</f>
        <v>1</v>
      </c>
      <c r="X8" s="45">
        <f>IF(U8&lt;=12,IF(U8&gt;=6,1,0),0)</f>
        <v>0</v>
      </c>
      <c r="Y8" s="45">
        <f>IF(U8&gt;12,1,0)</f>
        <v>0</v>
      </c>
      <c r="Z8" s="48">
        <f>+X8+Y8</f>
        <v>0</v>
      </c>
      <c r="AA8" s="49"/>
      <c r="AB8" s="44"/>
      <c r="AC8" s="44"/>
      <c r="AD8" s="44"/>
      <c r="AE8" s="44"/>
    </row>
    <row r="9" spans="1:31" customFormat="1" ht="16.75" customHeight="1" x14ac:dyDescent="0.25">
      <c r="A9" s="306" t="s">
        <v>71</v>
      </c>
      <c r="B9" s="306"/>
      <c r="C9" s="306"/>
      <c r="D9" s="306"/>
      <c r="E9" s="467"/>
      <c r="F9" s="468"/>
      <c r="G9" s="468"/>
      <c r="H9" s="468"/>
      <c r="I9" s="468"/>
      <c r="J9" s="469"/>
      <c r="K9" s="292" t="s">
        <v>6</v>
      </c>
      <c r="L9" s="292"/>
      <c r="M9" s="465"/>
      <c r="N9" s="465"/>
      <c r="O9" s="465"/>
      <c r="P9" s="465"/>
      <c r="Q9" s="465"/>
      <c r="R9" s="465"/>
      <c r="S9" s="465"/>
      <c r="T9" s="466"/>
      <c r="U9" s="59">
        <f>+M5+R5</f>
        <v>0</v>
      </c>
      <c r="V9" s="44"/>
      <c r="W9" s="44"/>
      <c r="X9" s="44"/>
      <c r="Y9" s="44"/>
      <c r="Z9" s="44"/>
      <c r="AA9" s="44"/>
      <c r="AB9" s="44"/>
      <c r="AC9" s="44"/>
      <c r="AD9" s="44"/>
      <c r="AE9" s="44"/>
    </row>
    <row r="10" spans="1:31" customFormat="1" ht="17.25" customHeight="1" x14ac:dyDescent="0.25">
      <c r="A10" s="306" t="s">
        <v>59</v>
      </c>
      <c r="B10" s="306"/>
      <c r="C10" s="306"/>
      <c r="D10" s="306"/>
      <c r="E10" s="456"/>
      <c r="F10" s="456"/>
      <c r="G10" s="456"/>
      <c r="H10" s="456"/>
      <c r="I10" s="456"/>
      <c r="J10" s="456"/>
      <c r="K10" s="456"/>
      <c r="L10" s="456"/>
      <c r="M10" s="456"/>
      <c r="N10" s="456"/>
      <c r="O10" s="456"/>
      <c r="P10" s="456"/>
      <c r="Q10" s="456"/>
      <c r="R10" s="456"/>
      <c r="S10" s="456"/>
      <c r="T10" s="457"/>
      <c r="U10" s="59">
        <f>+M6+R6</f>
        <v>0</v>
      </c>
      <c r="V10" s="59">
        <f>+U10-U9</f>
        <v>0</v>
      </c>
      <c r="W10" s="44"/>
      <c r="X10" s="44"/>
      <c r="Y10" s="44"/>
      <c r="Z10" s="44"/>
      <c r="AA10" s="44"/>
      <c r="AB10" s="44"/>
      <c r="AC10" s="44"/>
      <c r="AD10" s="44"/>
      <c r="AE10" s="44"/>
    </row>
    <row r="11" spans="1:31" customFormat="1" ht="16.5" customHeight="1" x14ac:dyDescent="0.25">
      <c r="A11" s="306" t="s">
        <v>81</v>
      </c>
      <c r="B11" s="306"/>
      <c r="C11" s="306"/>
      <c r="D11" s="306"/>
      <c r="E11" s="456"/>
      <c r="F11" s="456"/>
      <c r="G11" s="456"/>
      <c r="H11" s="456"/>
      <c r="I11" s="456"/>
      <c r="J11" s="456"/>
      <c r="K11" s="456"/>
      <c r="L11" s="456"/>
      <c r="M11" s="456"/>
      <c r="N11" s="456"/>
      <c r="O11" s="456"/>
      <c r="P11" s="456"/>
      <c r="Q11" s="456"/>
      <c r="R11" s="456"/>
      <c r="S11" s="456"/>
      <c r="T11" s="457"/>
      <c r="U11" s="44"/>
      <c r="V11" s="60">
        <f>+V10</f>
        <v>0</v>
      </c>
      <c r="W11" s="44"/>
      <c r="X11" s="44"/>
      <c r="Y11" s="44"/>
      <c r="Z11" s="44"/>
      <c r="AA11" s="44"/>
      <c r="AB11" s="44"/>
      <c r="AC11" s="44"/>
      <c r="AD11" s="44"/>
      <c r="AE11" s="44"/>
    </row>
    <row r="12" spans="1:31" ht="20.5" customHeight="1" x14ac:dyDescent="0.25">
      <c r="A12" s="458"/>
      <c r="B12" s="459"/>
      <c r="C12" s="459"/>
      <c r="D12" s="459"/>
      <c r="E12" s="296"/>
      <c r="F12" s="296"/>
      <c r="G12" s="296"/>
      <c r="H12" s="296"/>
      <c r="I12" s="296"/>
      <c r="J12" s="296"/>
      <c r="K12" s="296"/>
      <c r="L12" s="296"/>
      <c r="M12" s="296"/>
      <c r="N12" s="296"/>
      <c r="O12" s="296"/>
      <c r="P12" s="296"/>
      <c r="Q12" s="296"/>
      <c r="R12" s="296"/>
      <c r="S12" s="296"/>
      <c r="T12" s="296"/>
      <c r="U12" s="44">
        <f>IF(OR(R5&lt;=0,R6&lt;=0),0,MINUTE(V10))</f>
        <v>0</v>
      </c>
      <c r="V12" s="44">
        <f>IF(V11&lt;0,0,DAY(V11))</f>
        <v>0</v>
      </c>
      <c r="W12" s="61">
        <f>IF(V10&lt;0,0,HOUR(V11))</f>
        <v>0</v>
      </c>
      <c r="X12" s="62">
        <f>+U12/60</f>
        <v>0</v>
      </c>
    </row>
    <row r="13" spans="1:31" ht="17.25" customHeight="1" x14ac:dyDescent="0.25">
      <c r="A13" s="460" t="s">
        <v>50</v>
      </c>
      <c r="B13" s="461"/>
      <c r="C13" s="461"/>
      <c r="D13" s="461"/>
      <c r="E13" s="461"/>
      <c r="F13" s="461"/>
      <c r="G13" s="461"/>
      <c r="H13" s="461"/>
      <c r="I13" s="461"/>
      <c r="J13" s="461"/>
      <c r="K13" s="461"/>
      <c r="L13" s="461"/>
      <c r="M13" s="461"/>
      <c r="N13" s="461"/>
      <c r="O13" s="461"/>
      <c r="P13" s="461"/>
      <c r="Q13" s="461"/>
      <c r="R13" s="461"/>
      <c r="S13" s="461"/>
      <c r="T13" s="461"/>
    </row>
    <row r="14" spans="1:31" ht="15.25" customHeight="1" x14ac:dyDescent="0.25">
      <c r="A14" s="455" t="s">
        <v>42</v>
      </c>
      <c r="B14" s="424"/>
      <c r="C14" s="455" t="s">
        <v>26</v>
      </c>
      <c r="D14" s="424"/>
      <c r="E14" s="423"/>
      <c r="F14" s="424"/>
      <c r="G14" s="424"/>
      <c r="H14" s="423" t="s">
        <v>25</v>
      </c>
      <c r="I14" s="424"/>
      <c r="J14" s="424"/>
      <c r="K14" s="69" t="s">
        <v>42</v>
      </c>
      <c r="L14" s="455" t="s">
        <v>55</v>
      </c>
      <c r="M14" s="424"/>
      <c r="N14" s="424"/>
      <c r="O14" s="455" t="s">
        <v>44</v>
      </c>
      <c r="P14" s="424"/>
      <c r="Q14" s="424"/>
      <c r="R14" s="451" t="s">
        <v>29</v>
      </c>
      <c r="S14" s="452"/>
      <c r="T14" s="455" t="s">
        <v>9</v>
      </c>
    </row>
    <row r="15" spans="1:31" ht="16.75" customHeight="1" x14ac:dyDescent="0.25">
      <c r="A15" s="378" t="s">
        <v>21</v>
      </c>
      <c r="B15" s="377"/>
      <c r="C15" s="376" t="s">
        <v>86</v>
      </c>
      <c r="D15" s="377"/>
      <c r="E15" s="376" t="s">
        <v>14</v>
      </c>
      <c r="F15" s="377"/>
      <c r="G15" s="377"/>
      <c r="H15" s="376" t="s">
        <v>20</v>
      </c>
      <c r="I15" s="377"/>
      <c r="J15" s="377"/>
      <c r="K15" s="70" t="s">
        <v>87</v>
      </c>
      <c r="L15" s="378" t="s">
        <v>41</v>
      </c>
      <c r="M15" s="377"/>
      <c r="N15" s="377"/>
      <c r="O15" s="378" t="s">
        <v>23</v>
      </c>
      <c r="P15" s="377"/>
      <c r="Q15" s="377"/>
      <c r="R15" s="453"/>
      <c r="S15" s="454"/>
      <c r="T15" s="378"/>
    </row>
    <row r="16" spans="1:31" ht="16.75" customHeight="1" x14ac:dyDescent="0.25">
      <c r="A16" s="435"/>
      <c r="B16" s="436"/>
      <c r="C16" s="437"/>
      <c r="D16" s="438"/>
      <c r="E16" s="290"/>
      <c r="F16" s="291"/>
      <c r="G16" s="291"/>
      <c r="H16" s="290"/>
      <c r="I16" s="291"/>
      <c r="J16" s="291"/>
      <c r="K16" s="64"/>
      <c r="L16" s="290"/>
      <c r="M16" s="291"/>
      <c r="N16" s="291"/>
      <c r="O16" s="439"/>
      <c r="P16" s="440"/>
      <c r="Q16" s="440"/>
      <c r="R16" s="433"/>
      <c r="S16" s="434"/>
      <c r="T16" s="66"/>
    </row>
    <row r="17" spans="1:31" ht="18.25" customHeight="1" x14ac:dyDescent="0.25">
      <c r="A17" s="435"/>
      <c r="B17" s="436"/>
      <c r="C17" s="437"/>
      <c r="D17" s="438"/>
      <c r="E17" s="290"/>
      <c r="F17" s="291"/>
      <c r="G17" s="291"/>
      <c r="H17" s="290"/>
      <c r="I17" s="291"/>
      <c r="J17" s="291"/>
      <c r="K17" s="64"/>
      <c r="L17" s="290"/>
      <c r="M17" s="291"/>
      <c r="N17" s="291"/>
      <c r="O17" s="439"/>
      <c r="P17" s="440"/>
      <c r="Q17" s="440"/>
      <c r="R17" s="433"/>
      <c r="S17" s="434"/>
      <c r="T17" s="66"/>
    </row>
    <row r="18" spans="1:31" ht="18.25" customHeight="1" x14ac:dyDescent="0.25">
      <c r="A18" s="435"/>
      <c r="B18" s="436"/>
      <c r="C18" s="437"/>
      <c r="D18" s="438"/>
      <c r="E18" s="290"/>
      <c r="F18" s="291"/>
      <c r="G18" s="291"/>
      <c r="H18" s="290"/>
      <c r="I18" s="291"/>
      <c r="J18" s="291"/>
      <c r="K18" s="64"/>
      <c r="L18" s="290"/>
      <c r="M18" s="291"/>
      <c r="N18" s="291"/>
      <c r="O18" s="439"/>
      <c r="P18" s="440"/>
      <c r="Q18" s="440"/>
      <c r="R18" s="433"/>
      <c r="S18" s="434"/>
      <c r="T18" s="66"/>
    </row>
    <row r="19" spans="1:31" ht="18.25" customHeight="1" x14ac:dyDescent="0.25">
      <c r="A19" s="435"/>
      <c r="B19" s="436"/>
      <c r="C19" s="437"/>
      <c r="D19" s="438"/>
      <c r="E19" s="290"/>
      <c r="F19" s="291"/>
      <c r="G19" s="291"/>
      <c r="H19" s="290"/>
      <c r="I19" s="291"/>
      <c r="J19" s="291"/>
      <c r="K19" s="64"/>
      <c r="L19" s="290"/>
      <c r="M19" s="291"/>
      <c r="N19" s="291"/>
      <c r="O19" s="439"/>
      <c r="P19" s="440"/>
      <c r="Q19" s="440"/>
      <c r="R19" s="433"/>
      <c r="S19" s="434"/>
      <c r="T19" s="66"/>
    </row>
    <row r="20" spans="1:31" ht="16.75" customHeight="1" x14ac:dyDescent="0.25">
      <c r="A20" s="435"/>
      <c r="B20" s="436"/>
      <c r="C20" s="437"/>
      <c r="D20" s="438"/>
      <c r="E20" s="290"/>
      <c r="F20" s="291"/>
      <c r="G20" s="291"/>
      <c r="H20" s="290"/>
      <c r="I20" s="291"/>
      <c r="J20" s="291"/>
      <c r="K20" s="64"/>
      <c r="L20" s="290"/>
      <c r="M20" s="291"/>
      <c r="N20" s="291"/>
      <c r="O20" s="439"/>
      <c r="P20" s="440"/>
      <c r="Q20" s="440"/>
      <c r="R20" s="433"/>
      <c r="S20" s="434"/>
      <c r="T20" s="66"/>
    </row>
    <row r="21" spans="1:31" ht="16.75" customHeight="1" x14ac:dyDescent="0.25">
      <c r="A21" s="435"/>
      <c r="B21" s="436"/>
      <c r="C21" s="437"/>
      <c r="D21" s="438"/>
      <c r="E21" s="290"/>
      <c r="F21" s="291"/>
      <c r="G21" s="291"/>
      <c r="H21" s="290"/>
      <c r="I21" s="291"/>
      <c r="J21" s="291"/>
      <c r="K21" s="64"/>
      <c r="L21" s="290"/>
      <c r="M21" s="291"/>
      <c r="N21" s="291"/>
      <c r="O21" s="439"/>
      <c r="P21" s="440"/>
      <c r="Q21" s="440"/>
      <c r="R21" s="433"/>
      <c r="S21" s="434"/>
      <c r="T21" s="66"/>
    </row>
    <row r="22" spans="1:31" ht="18.25" customHeight="1" x14ac:dyDescent="0.25">
      <c r="A22" s="441"/>
      <c r="B22" s="442"/>
      <c r="C22" s="443"/>
      <c r="D22" s="444"/>
      <c r="E22" s="445"/>
      <c r="F22" s="446"/>
      <c r="G22" s="447"/>
      <c r="H22" s="445"/>
      <c r="I22" s="446"/>
      <c r="J22" s="447"/>
      <c r="K22" s="64"/>
      <c r="L22" s="445"/>
      <c r="M22" s="446"/>
      <c r="N22" s="447"/>
      <c r="O22" s="448"/>
      <c r="P22" s="449"/>
      <c r="Q22" s="450"/>
      <c r="R22" s="433"/>
      <c r="S22" s="434"/>
      <c r="T22" s="66"/>
    </row>
    <row r="23" spans="1:31" ht="16.75" customHeight="1" x14ac:dyDescent="0.25">
      <c r="A23" s="441"/>
      <c r="B23" s="442"/>
      <c r="C23" s="443"/>
      <c r="D23" s="444"/>
      <c r="E23" s="445"/>
      <c r="F23" s="446"/>
      <c r="G23" s="447"/>
      <c r="H23" s="445"/>
      <c r="I23" s="446"/>
      <c r="J23" s="447"/>
      <c r="K23" s="64"/>
      <c r="L23" s="445"/>
      <c r="M23" s="446"/>
      <c r="N23" s="447"/>
      <c r="O23" s="448"/>
      <c r="P23" s="449"/>
      <c r="Q23" s="450"/>
      <c r="R23" s="433"/>
      <c r="S23" s="434"/>
      <c r="T23" s="66"/>
    </row>
    <row r="24" spans="1:31" ht="16.75" customHeight="1" x14ac:dyDescent="0.25">
      <c r="A24" s="435"/>
      <c r="B24" s="436"/>
      <c r="C24" s="437"/>
      <c r="D24" s="438"/>
      <c r="E24" s="290"/>
      <c r="F24" s="291"/>
      <c r="G24" s="291"/>
      <c r="H24" s="290"/>
      <c r="I24" s="291"/>
      <c r="J24" s="291"/>
      <c r="K24" s="64"/>
      <c r="L24" s="290"/>
      <c r="M24" s="291"/>
      <c r="N24" s="291"/>
      <c r="O24" s="439"/>
      <c r="P24" s="440"/>
      <c r="Q24" s="440"/>
      <c r="R24" s="433"/>
      <c r="S24" s="434"/>
      <c r="T24" s="66"/>
    </row>
    <row r="25" spans="1:31" ht="16.75" customHeight="1" x14ac:dyDescent="0.25">
      <c r="A25" s="435"/>
      <c r="B25" s="436"/>
      <c r="C25" s="437"/>
      <c r="D25" s="438"/>
      <c r="E25" s="290"/>
      <c r="F25" s="291"/>
      <c r="G25" s="291"/>
      <c r="H25" s="290"/>
      <c r="I25" s="291"/>
      <c r="J25" s="291"/>
      <c r="K25" s="64"/>
      <c r="L25" s="290"/>
      <c r="M25" s="291"/>
      <c r="N25" s="291"/>
      <c r="O25" s="439"/>
      <c r="P25" s="440"/>
      <c r="Q25" s="440"/>
      <c r="R25" s="433"/>
      <c r="S25" s="434"/>
      <c r="T25" s="66"/>
    </row>
    <row r="26" spans="1:31" ht="16.75" customHeight="1" x14ac:dyDescent="0.25">
      <c r="A26" s="435"/>
      <c r="B26" s="436"/>
      <c r="C26" s="437"/>
      <c r="D26" s="438"/>
      <c r="E26" s="290"/>
      <c r="F26" s="291"/>
      <c r="G26" s="291"/>
      <c r="H26" s="290"/>
      <c r="I26" s="291"/>
      <c r="J26" s="291"/>
      <c r="K26" s="64"/>
      <c r="L26" s="290"/>
      <c r="M26" s="291"/>
      <c r="N26" s="291"/>
      <c r="O26" s="439"/>
      <c r="P26" s="440"/>
      <c r="Q26" s="440"/>
      <c r="R26" s="433"/>
      <c r="S26" s="434"/>
      <c r="T26" s="66"/>
    </row>
    <row r="27" spans="1:31" ht="16.75" customHeight="1" x14ac:dyDescent="0.25">
      <c r="A27" s="435"/>
      <c r="B27" s="436"/>
      <c r="C27" s="437"/>
      <c r="D27" s="438"/>
      <c r="E27" s="290"/>
      <c r="F27" s="291"/>
      <c r="G27" s="291"/>
      <c r="H27" s="290"/>
      <c r="I27" s="291"/>
      <c r="J27" s="291"/>
      <c r="K27" s="64"/>
      <c r="L27" s="290"/>
      <c r="M27" s="291"/>
      <c r="N27" s="291"/>
      <c r="O27" s="439"/>
      <c r="P27" s="440"/>
      <c r="Q27" s="440"/>
      <c r="R27" s="433"/>
      <c r="S27" s="434"/>
      <c r="T27" s="66"/>
    </row>
    <row r="28" spans="1:31" ht="16.75" customHeight="1" x14ac:dyDescent="0.25">
      <c r="A28" s="423"/>
      <c r="B28" s="424"/>
      <c r="C28" s="424"/>
      <c r="D28" s="424"/>
      <c r="E28" s="424"/>
      <c r="F28" s="424"/>
      <c r="G28" s="424"/>
      <c r="H28" s="424"/>
      <c r="I28" s="424"/>
      <c r="J28" s="424"/>
      <c r="K28" s="424"/>
      <c r="L28" s="425" t="s">
        <v>13</v>
      </c>
      <c r="M28" s="341"/>
      <c r="N28" s="341"/>
      <c r="O28" s="426">
        <f>SUM(O15:Q27)</f>
        <v>0</v>
      </c>
      <c r="P28" s="427"/>
      <c r="Q28" s="427"/>
      <c r="R28" s="428" t="s">
        <v>13</v>
      </c>
      <c r="S28" s="429"/>
      <c r="T28" s="10">
        <f>SUM(T15:T27)</f>
        <v>0</v>
      </c>
    </row>
    <row r="29" spans="1:31" s="9" customFormat="1" ht="16.5" customHeight="1" x14ac:dyDescent="0.25">
      <c r="A29" s="306"/>
      <c r="B29" s="307"/>
      <c r="C29" s="307"/>
      <c r="D29" s="307"/>
      <c r="E29" s="307"/>
      <c r="F29" s="307"/>
      <c r="G29" s="307"/>
      <c r="H29" s="307"/>
      <c r="I29" s="307"/>
      <c r="J29" s="307"/>
      <c r="K29" s="307"/>
      <c r="L29" s="306" t="s">
        <v>16</v>
      </c>
      <c r="M29" s="307"/>
      <c r="N29" s="307"/>
      <c r="O29" s="415"/>
      <c r="P29" s="302"/>
      <c r="Q29" s="302"/>
      <c r="R29" s="430"/>
      <c r="S29" s="431"/>
      <c r="T29" s="432"/>
      <c r="U29" s="50"/>
      <c r="V29" s="50"/>
      <c r="W29" s="50"/>
      <c r="X29" s="50"/>
      <c r="Y29" s="50"/>
      <c r="Z29" s="50"/>
      <c r="AA29" s="50"/>
      <c r="AB29" s="50"/>
      <c r="AC29" s="50"/>
      <c r="AD29" s="50"/>
      <c r="AE29" s="50"/>
    </row>
    <row r="30" spans="1:31" ht="19.75" customHeight="1" x14ac:dyDescent="0.25">
      <c r="A30" s="305"/>
      <c r="B30" s="305"/>
      <c r="C30" s="305"/>
      <c r="D30" s="305"/>
      <c r="E30" s="305"/>
      <c r="F30" s="305"/>
      <c r="G30" s="305"/>
      <c r="H30" s="305"/>
      <c r="I30" s="305"/>
      <c r="J30" s="305"/>
      <c r="K30" s="305"/>
      <c r="L30" s="305"/>
      <c r="M30" s="305"/>
      <c r="N30" s="305"/>
      <c r="O30" s="305"/>
      <c r="P30" s="305"/>
      <c r="Q30" s="305"/>
      <c r="R30" s="305"/>
      <c r="S30" s="305"/>
      <c r="T30" s="305"/>
    </row>
    <row r="31" spans="1:31" ht="16.5" customHeight="1" x14ac:dyDescent="0.25">
      <c r="A31" s="418" t="s">
        <v>49</v>
      </c>
      <c r="B31" s="419"/>
      <c r="C31" s="419"/>
      <c r="D31" s="419"/>
      <c r="E31" s="419"/>
      <c r="F31" s="419"/>
      <c r="G31" s="419"/>
      <c r="H31" s="419"/>
      <c r="I31" s="419"/>
      <c r="J31" s="419"/>
      <c r="K31" s="419"/>
      <c r="L31" s="419"/>
      <c r="M31" s="419"/>
      <c r="N31" s="419"/>
      <c r="O31" s="419"/>
      <c r="P31" s="419"/>
      <c r="Q31" s="419"/>
      <c r="R31" s="419"/>
      <c r="S31" s="419"/>
      <c r="T31" s="419"/>
    </row>
    <row r="32" spans="1:31" ht="16" customHeight="1" x14ac:dyDescent="0.25">
      <c r="A32" s="331"/>
      <c r="B32" s="332"/>
      <c r="C32" s="332"/>
      <c r="D32" s="332"/>
      <c r="E32" s="332"/>
      <c r="F32" s="332"/>
      <c r="G32" s="332"/>
      <c r="H32" s="332"/>
      <c r="I32" s="332"/>
      <c r="J32" s="332"/>
      <c r="K32" s="332"/>
      <c r="L32" s="332"/>
      <c r="M32" s="332"/>
      <c r="N32" s="332"/>
      <c r="O32" s="333" t="s">
        <v>2</v>
      </c>
      <c r="P32" s="307"/>
      <c r="Q32" s="307"/>
      <c r="R32" s="334" t="s">
        <v>46</v>
      </c>
      <c r="S32" s="335"/>
      <c r="T32" s="71" t="s">
        <v>9</v>
      </c>
    </row>
    <row r="33" spans="1:31" ht="16" customHeight="1" x14ac:dyDescent="0.25">
      <c r="A33" s="308" t="s">
        <v>68</v>
      </c>
      <c r="B33" s="309"/>
      <c r="C33" s="309"/>
      <c r="D33" s="309"/>
      <c r="E33" s="309"/>
      <c r="F33" s="309"/>
      <c r="G33" s="309"/>
      <c r="H33" s="309"/>
      <c r="I33" s="309"/>
      <c r="J33" s="309"/>
      <c r="K33" s="309"/>
      <c r="L33" s="309"/>
      <c r="M33" s="309"/>
      <c r="N33" s="309"/>
      <c r="O33" s="420"/>
      <c r="P33" s="270"/>
      <c r="Q33" s="270"/>
      <c r="R33" s="421">
        <v>3.5</v>
      </c>
      <c r="S33" s="422"/>
      <c r="T33" s="11">
        <f>+O33*R33</f>
        <v>0</v>
      </c>
    </row>
    <row r="34" spans="1:31" ht="16" customHeight="1" x14ac:dyDescent="0.25">
      <c r="A34" s="384" t="s">
        <v>54</v>
      </c>
      <c r="B34" s="338"/>
      <c r="C34" s="338"/>
      <c r="D34" s="405" t="s">
        <v>10</v>
      </c>
      <c r="E34" s="406"/>
      <c r="F34" s="406"/>
      <c r="G34" s="406"/>
      <c r="H34" s="313"/>
      <c r="I34" s="314"/>
      <c r="J34" s="314"/>
      <c r="K34" s="314"/>
      <c r="L34" s="314"/>
      <c r="M34" s="314"/>
      <c r="N34" s="314"/>
      <c r="O34" s="407"/>
      <c r="P34" s="314"/>
      <c r="Q34" s="314"/>
      <c r="R34" s="408">
        <v>1</v>
      </c>
      <c r="S34" s="409"/>
      <c r="T34" s="12">
        <f>+O34*R34</f>
        <v>0</v>
      </c>
    </row>
    <row r="35" spans="1:31" s="9" customFormat="1" ht="16.5" customHeight="1" x14ac:dyDescent="0.25">
      <c r="A35" s="298" t="s">
        <v>7</v>
      </c>
      <c r="B35" s="299"/>
      <c r="C35" s="299"/>
      <c r="D35" s="410" t="s">
        <v>65</v>
      </c>
      <c r="E35" s="410"/>
      <c r="F35" s="410"/>
      <c r="G35" s="411"/>
      <c r="H35" s="412"/>
      <c r="I35" s="413"/>
      <c r="J35" s="413"/>
      <c r="K35" s="413"/>
      <c r="L35" s="413"/>
      <c r="M35" s="413"/>
      <c r="N35" s="414"/>
      <c r="O35" s="415"/>
      <c r="P35" s="302"/>
      <c r="Q35" s="302"/>
      <c r="R35" s="416"/>
      <c r="S35" s="417"/>
      <c r="T35" s="14">
        <f>+O35*R35</f>
        <v>0</v>
      </c>
      <c r="U35" s="50"/>
      <c r="V35" s="50"/>
      <c r="W35" s="50"/>
      <c r="X35" s="50"/>
      <c r="Y35" s="50"/>
      <c r="Z35" s="50"/>
      <c r="AA35" s="50"/>
      <c r="AB35" s="50"/>
      <c r="AC35" s="50"/>
      <c r="AD35" s="50"/>
      <c r="AE35" s="50"/>
    </row>
    <row r="36" spans="1:31" ht="15.25" customHeight="1" x14ac:dyDescent="0.25">
      <c r="A36" s="396"/>
      <c r="B36" s="396"/>
      <c r="C36" s="396"/>
      <c r="D36" s="396"/>
      <c r="E36" s="396"/>
      <c r="F36" s="396"/>
      <c r="G36" s="396"/>
      <c r="H36" s="396"/>
      <c r="I36" s="396"/>
      <c r="J36" s="396"/>
      <c r="K36" s="396"/>
      <c r="L36" s="396"/>
      <c r="M36" s="396"/>
      <c r="N36" s="396"/>
      <c r="O36" s="396"/>
      <c r="P36" s="396"/>
      <c r="Q36" s="396"/>
      <c r="R36" s="396"/>
      <c r="S36" s="396"/>
      <c r="T36" s="396"/>
    </row>
    <row r="37" spans="1:31" ht="16.5" customHeight="1" x14ac:dyDescent="0.25">
      <c r="A37" s="72" t="s">
        <v>45</v>
      </c>
      <c r="B37" s="73"/>
      <c r="C37" s="73"/>
      <c r="D37" s="73"/>
      <c r="E37" s="73"/>
      <c r="F37" s="73"/>
      <c r="G37" s="73"/>
      <c r="H37" s="73"/>
      <c r="I37" s="73"/>
      <c r="J37" s="74"/>
      <c r="K37" s="75"/>
      <c r="L37" s="75"/>
      <c r="M37" s="397" t="s">
        <v>40</v>
      </c>
      <c r="N37" s="397"/>
      <c r="O37" s="397"/>
      <c r="P37" s="397"/>
      <c r="Q37" s="397"/>
      <c r="R37" s="397"/>
      <c r="S37" s="397"/>
      <c r="T37" s="75"/>
    </row>
    <row r="38" spans="1:31" ht="16" customHeight="1" x14ac:dyDescent="0.25">
      <c r="A38" s="76"/>
      <c r="B38" s="77"/>
      <c r="C38" s="77"/>
      <c r="D38" s="77"/>
      <c r="E38" s="77"/>
      <c r="F38" s="77"/>
      <c r="G38" s="77"/>
      <c r="H38" s="77"/>
      <c r="I38" s="77"/>
      <c r="J38" s="78"/>
      <c r="K38" s="80" t="s">
        <v>43</v>
      </c>
      <c r="L38" s="79" t="s">
        <v>46</v>
      </c>
      <c r="M38" s="398" t="s">
        <v>33</v>
      </c>
      <c r="N38" s="399"/>
      <c r="O38" s="400" t="s">
        <v>22</v>
      </c>
      <c r="P38" s="401"/>
      <c r="Q38" s="402"/>
      <c r="R38" s="379" t="s">
        <v>24</v>
      </c>
      <c r="S38" s="381"/>
      <c r="T38" s="81" t="s">
        <v>9</v>
      </c>
      <c r="U38" s="51"/>
    </row>
    <row r="39" spans="1:31" ht="16" customHeight="1" x14ac:dyDescent="0.25">
      <c r="A39" s="403" t="s">
        <v>66</v>
      </c>
      <c r="B39" s="404"/>
      <c r="C39" s="404"/>
      <c r="D39" s="404"/>
      <c r="E39" s="404"/>
      <c r="F39" s="404"/>
      <c r="G39" s="404"/>
      <c r="H39" s="404"/>
      <c r="I39" s="404"/>
      <c r="J39" s="404"/>
      <c r="K39" s="19">
        <f>IF(U6=0,IF(X8&gt;0,1,0),0)</f>
        <v>0</v>
      </c>
      <c r="L39" s="33">
        <v>200</v>
      </c>
      <c r="M39" s="63"/>
      <c r="N39" s="31">
        <f>IF(K39&gt;0,(L39*0.2)*M39,0)</f>
        <v>0</v>
      </c>
      <c r="O39" s="63"/>
      <c r="P39" s="386">
        <f>IF(K39&gt;0,(+L39*0.3)*O39,0)</f>
        <v>0</v>
      </c>
      <c r="Q39" s="387"/>
      <c r="R39" s="23"/>
      <c r="S39" s="32">
        <f>ROUND(IF(K39&gt;0,(+L39*0.5)*R39,0),0)</f>
        <v>0</v>
      </c>
      <c r="T39" s="53">
        <f>ROUND(IF(((K39*L39)-N39-P39-S39)&lt;0,0,((K39*L39)-N39-P39-S39)),0)</f>
        <v>0</v>
      </c>
    </row>
    <row r="40" spans="1:31" ht="15.25" customHeight="1" x14ac:dyDescent="0.25">
      <c r="A40" s="384" t="s">
        <v>67</v>
      </c>
      <c r="B40" s="385"/>
      <c r="C40" s="385"/>
      <c r="D40" s="385"/>
      <c r="E40" s="385"/>
      <c r="F40" s="385"/>
      <c r="G40" s="385"/>
      <c r="H40" s="385"/>
      <c r="I40" s="385"/>
      <c r="J40" s="385"/>
      <c r="K40" s="19">
        <f>IF(U6=0,IF(Y8&gt;0,1,0),0)</f>
        <v>0</v>
      </c>
      <c r="L40" s="34">
        <v>400</v>
      </c>
      <c r="M40" s="63"/>
      <c r="N40" s="31">
        <f>IF(K40&gt;0,(L40*0.2)*M40,0)</f>
        <v>0</v>
      </c>
      <c r="O40" s="30"/>
      <c r="P40" s="386">
        <f>IF(K40&gt;0,(+L40*0.3)*O40,0)</f>
        <v>0</v>
      </c>
      <c r="Q40" s="387"/>
      <c r="R40" s="16"/>
      <c r="S40" s="32">
        <f>ROUND(IF(K40&gt;0,(+L40*0.5)*R40,0),0)</f>
        <v>0</v>
      </c>
      <c r="T40" s="53">
        <f>ROUND(IF(((K40*L40)-N40-P40-S40)&lt;0,0,((K40*L40)-N40-P40-S40)),0)</f>
        <v>0</v>
      </c>
    </row>
    <row r="41" spans="1:31" s="9" customFormat="1" ht="16.5" customHeight="1" x14ac:dyDescent="0.25">
      <c r="A41" s="271" t="s">
        <v>61</v>
      </c>
      <c r="B41" s="332"/>
      <c r="C41" s="332"/>
      <c r="D41" s="332"/>
      <c r="E41" s="332"/>
      <c r="F41" s="332"/>
      <c r="G41" s="332"/>
      <c r="H41" s="332"/>
      <c r="I41" s="332"/>
      <c r="J41" s="332"/>
      <c r="K41" s="332"/>
      <c r="L41" s="332"/>
      <c r="M41" s="332"/>
      <c r="N41" s="332"/>
      <c r="O41" s="332"/>
      <c r="P41" s="332"/>
      <c r="Q41" s="332"/>
      <c r="R41" s="332"/>
      <c r="S41" s="332"/>
      <c r="T41" s="332"/>
      <c r="U41" s="50"/>
      <c r="V41" s="50"/>
      <c r="W41" s="50"/>
      <c r="X41" s="50"/>
      <c r="Y41" s="50"/>
      <c r="Z41" s="50"/>
      <c r="AA41" s="50"/>
      <c r="AB41" s="50"/>
      <c r="AC41" s="50"/>
      <c r="AD41" s="50"/>
      <c r="AE41" s="50"/>
    </row>
    <row r="42" spans="1:31" ht="19" customHeight="1" x14ac:dyDescent="0.25">
      <c r="A42" s="305"/>
      <c r="B42" s="305"/>
      <c r="C42" s="305"/>
      <c r="D42" s="305"/>
      <c r="E42" s="305"/>
      <c r="F42" s="305"/>
      <c r="G42" s="305"/>
      <c r="H42" s="305"/>
      <c r="I42" s="305"/>
      <c r="J42" s="305"/>
      <c r="K42" s="305"/>
      <c r="L42" s="305"/>
      <c r="M42" s="305"/>
      <c r="N42" s="305"/>
      <c r="O42" s="305"/>
      <c r="P42" s="305"/>
      <c r="Q42" s="305"/>
      <c r="R42" s="305"/>
      <c r="S42" s="305"/>
      <c r="T42" s="305"/>
    </row>
    <row r="43" spans="1:31" ht="16.5" customHeight="1" x14ac:dyDescent="0.25">
      <c r="A43" s="388" t="s">
        <v>12</v>
      </c>
      <c r="B43" s="389"/>
      <c r="C43" s="389"/>
      <c r="D43" s="389"/>
      <c r="E43" s="389"/>
      <c r="F43" s="389"/>
      <c r="G43" s="389"/>
      <c r="H43" s="389"/>
      <c r="I43" s="389"/>
      <c r="J43" s="389"/>
      <c r="K43" s="389"/>
      <c r="L43" s="389"/>
      <c r="M43" s="389"/>
      <c r="N43" s="389"/>
      <c r="O43" s="389"/>
      <c r="P43" s="389"/>
      <c r="Q43" s="389"/>
      <c r="R43" s="389"/>
      <c r="S43" s="389"/>
      <c r="T43" s="389"/>
    </row>
    <row r="44" spans="1:31" ht="16" customHeight="1" x14ac:dyDescent="0.25">
      <c r="A44" s="390" t="s">
        <v>27</v>
      </c>
      <c r="B44" s="391"/>
      <c r="C44" s="391"/>
      <c r="D44" s="391"/>
      <c r="E44" s="391"/>
      <c r="F44" s="391"/>
      <c r="G44" s="391"/>
      <c r="H44" s="391"/>
      <c r="I44" s="391"/>
      <c r="J44" s="391"/>
      <c r="K44" s="392" t="s">
        <v>39</v>
      </c>
      <c r="L44" s="391"/>
      <c r="M44" s="392" t="s">
        <v>35</v>
      </c>
      <c r="N44" s="391"/>
      <c r="O44" s="391"/>
      <c r="P44" s="391"/>
      <c r="Q44" s="393"/>
      <c r="R44" s="333" t="s">
        <v>37</v>
      </c>
      <c r="S44" s="333"/>
      <c r="T44" s="394" t="s">
        <v>9</v>
      </c>
    </row>
    <row r="45" spans="1:31" ht="16" customHeight="1" x14ac:dyDescent="0.25">
      <c r="A45" s="376" t="s">
        <v>15</v>
      </c>
      <c r="B45" s="377"/>
      <c r="C45" s="377"/>
      <c r="D45" s="377"/>
      <c r="E45" s="377"/>
      <c r="F45" s="377"/>
      <c r="G45" s="377"/>
      <c r="H45" s="377"/>
      <c r="I45" s="377"/>
      <c r="J45" s="377"/>
      <c r="K45" s="378"/>
      <c r="L45" s="377"/>
      <c r="M45" s="379" t="s">
        <v>8</v>
      </c>
      <c r="N45" s="380"/>
      <c r="O45" s="79" t="s">
        <v>1</v>
      </c>
      <c r="P45" s="381" t="s">
        <v>3</v>
      </c>
      <c r="Q45" s="382"/>
      <c r="R45" s="333"/>
      <c r="S45" s="333"/>
      <c r="T45" s="395"/>
    </row>
    <row r="46" spans="1:31" ht="15.75" customHeight="1" x14ac:dyDescent="0.25">
      <c r="A46" s="291"/>
      <c r="B46" s="291"/>
      <c r="C46" s="291"/>
      <c r="D46" s="291"/>
      <c r="E46" s="291"/>
      <c r="F46" s="291"/>
      <c r="G46" s="291"/>
      <c r="H46" s="291"/>
      <c r="I46" s="291"/>
      <c r="J46" s="291"/>
      <c r="K46" s="383"/>
      <c r="L46" s="291"/>
      <c r="M46" s="372"/>
      <c r="N46" s="373"/>
      <c r="O46" s="7" t="s">
        <v>1</v>
      </c>
      <c r="P46" s="374"/>
      <c r="Q46" s="375"/>
      <c r="R46" s="362"/>
      <c r="S46" s="362"/>
      <c r="T46" s="21"/>
    </row>
    <row r="47" spans="1:31" ht="15.75" customHeight="1" x14ac:dyDescent="0.25">
      <c r="A47" s="291"/>
      <c r="B47" s="291"/>
      <c r="C47" s="291"/>
      <c r="D47" s="291"/>
      <c r="E47" s="291"/>
      <c r="F47" s="291"/>
      <c r="G47" s="291"/>
      <c r="H47" s="291"/>
      <c r="I47" s="291"/>
      <c r="J47" s="291"/>
      <c r="K47" s="371"/>
      <c r="L47" s="291"/>
      <c r="M47" s="372"/>
      <c r="N47" s="373"/>
      <c r="O47" s="7" t="s">
        <v>1</v>
      </c>
      <c r="P47" s="374"/>
      <c r="Q47" s="375"/>
      <c r="R47" s="362"/>
      <c r="S47" s="362"/>
      <c r="T47" s="21"/>
    </row>
    <row r="48" spans="1:31" ht="15.75" customHeight="1" x14ac:dyDescent="0.25">
      <c r="A48" s="314"/>
      <c r="B48" s="314"/>
      <c r="C48" s="314"/>
      <c r="D48" s="314"/>
      <c r="E48" s="314"/>
      <c r="F48" s="314"/>
      <c r="G48" s="314"/>
      <c r="H48" s="314"/>
      <c r="I48" s="314"/>
      <c r="J48" s="314"/>
      <c r="K48" s="357"/>
      <c r="L48" s="314"/>
      <c r="M48" s="358"/>
      <c r="N48" s="359"/>
      <c r="O48" s="15" t="s">
        <v>1</v>
      </c>
      <c r="P48" s="360"/>
      <c r="Q48" s="361"/>
      <c r="R48" s="362"/>
      <c r="S48" s="362"/>
      <c r="T48" s="22"/>
    </row>
    <row r="49" spans="1:31" s="9" customFormat="1" ht="15.75" customHeight="1" x14ac:dyDescent="0.25">
      <c r="A49" s="302"/>
      <c r="B49" s="302"/>
      <c r="C49" s="302"/>
      <c r="D49" s="302"/>
      <c r="E49" s="302"/>
      <c r="F49" s="302"/>
      <c r="G49" s="302"/>
      <c r="H49" s="302"/>
      <c r="I49" s="302"/>
      <c r="J49" s="302"/>
      <c r="K49" s="363"/>
      <c r="L49" s="364"/>
      <c r="M49" s="365"/>
      <c r="N49" s="366"/>
      <c r="O49" s="17" t="s">
        <v>1</v>
      </c>
      <c r="P49" s="367"/>
      <c r="Q49" s="368"/>
      <c r="R49" s="369"/>
      <c r="S49" s="370"/>
      <c r="T49" s="13"/>
      <c r="U49" s="50"/>
      <c r="V49" s="50"/>
      <c r="W49" s="50"/>
      <c r="X49" s="50"/>
      <c r="Y49" s="50"/>
      <c r="Z49" s="50"/>
      <c r="AA49" s="50"/>
      <c r="AB49" s="50"/>
      <c r="AC49" s="50"/>
      <c r="AD49" s="50"/>
      <c r="AE49" s="50"/>
    </row>
    <row r="50" spans="1:31" ht="15.25" customHeight="1" x14ac:dyDescent="0.25">
      <c r="A50" s="348"/>
      <c r="B50" s="348"/>
      <c r="C50" s="348"/>
      <c r="D50" s="348"/>
      <c r="E50" s="348"/>
      <c r="F50" s="348"/>
      <c r="G50" s="348"/>
      <c r="H50" s="348"/>
      <c r="I50" s="348"/>
      <c r="J50" s="348"/>
      <c r="K50" s="348"/>
      <c r="L50" s="348"/>
      <c r="M50" s="348"/>
      <c r="N50" s="348"/>
      <c r="O50" s="348"/>
      <c r="P50" s="348"/>
      <c r="Q50" s="348"/>
      <c r="R50" s="348"/>
      <c r="S50" s="348"/>
      <c r="T50" s="348"/>
    </row>
    <row r="51" spans="1:31" ht="16.5" customHeight="1" x14ac:dyDescent="0.25">
      <c r="A51" s="321" t="s">
        <v>34</v>
      </c>
      <c r="B51" s="322"/>
      <c r="C51" s="322"/>
      <c r="D51" s="322"/>
      <c r="E51" s="322"/>
      <c r="F51" s="322"/>
      <c r="G51" s="322"/>
      <c r="H51" s="322"/>
      <c r="I51" s="322"/>
      <c r="J51" s="322"/>
      <c r="K51" s="322"/>
      <c r="L51" s="322"/>
      <c r="M51" s="322"/>
      <c r="N51" s="322"/>
      <c r="O51" s="322"/>
      <c r="P51" s="322"/>
      <c r="Q51" s="322"/>
      <c r="R51" s="322"/>
      <c r="S51" s="322"/>
      <c r="T51" s="323"/>
    </row>
    <row r="52" spans="1:31" ht="16" customHeight="1" x14ac:dyDescent="0.25">
      <c r="A52" s="349"/>
      <c r="B52" s="350"/>
      <c r="C52" s="350"/>
      <c r="D52" s="350"/>
      <c r="E52" s="350"/>
      <c r="F52" s="350"/>
      <c r="G52" s="350"/>
      <c r="H52" s="351"/>
      <c r="I52" s="334" t="s">
        <v>79</v>
      </c>
      <c r="J52" s="335"/>
      <c r="K52" s="82"/>
      <c r="L52" s="82"/>
      <c r="M52" s="333" t="s">
        <v>64</v>
      </c>
      <c r="N52" s="307"/>
      <c r="O52" s="307"/>
      <c r="P52" s="307"/>
      <c r="Q52" s="307"/>
      <c r="R52" s="307"/>
      <c r="S52" s="307"/>
      <c r="T52" s="333" t="s">
        <v>9</v>
      </c>
    </row>
    <row r="53" spans="1:31" ht="16" customHeight="1" x14ac:dyDescent="0.25">
      <c r="A53" s="352"/>
      <c r="B53" s="353"/>
      <c r="C53" s="353"/>
      <c r="D53" s="353"/>
      <c r="E53" s="353"/>
      <c r="F53" s="353"/>
      <c r="G53" s="353"/>
      <c r="H53" s="354"/>
      <c r="I53" s="355">
        <f>IF(U6&gt;0,U6,0)</f>
        <v>0</v>
      </c>
      <c r="J53" s="356"/>
      <c r="K53" s="71" t="s">
        <v>43</v>
      </c>
      <c r="L53" s="71" t="s">
        <v>63</v>
      </c>
      <c r="M53" s="333" t="s">
        <v>33</v>
      </c>
      <c r="N53" s="307"/>
      <c r="O53" s="333" t="s">
        <v>22</v>
      </c>
      <c r="P53" s="307"/>
      <c r="Q53" s="307"/>
      <c r="R53" s="334" t="s">
        <v>24</v>
      </c>
      <c r="S53" s="335"/>
      <c r="T53" s="307"/>
    </row>
    <row r="54" spans="1:31" ht="16" customHeight="1" x14ac:dyDescent="0.25">
      <c r="A54" s="336"/>
      <c r="B54" s="339" t="s">
        <v>62</v>
      </c>
      <c r="C54" s="340"/>
      <c r="D54" s="340"/>
      <c r="E54" s="308" t="s">
        <v>19</v>
      </c>
      <c r="F54" s="309"/>
      <c r="G54" s="309"/>
      <c r="H54" s="309"/>
      <c r="I54" s="309"/>
      <c r="J54" s="309"/>
      <c r="K54" s="19"/>
      <c r="L54" s="88">
        <v>617</v>
      </c>
      <c r="M54" s="25"/>
      <c r="N54" s="35">
        <f>IF(K54&gt;0,(L54*0.2)*M54,0)</f>
        <v>0</v>
      </c>
      <c r="O54" s="63"/>
      <c r="P54" s="342">
        <f>IF(K54&gt;0,(+L54*0.3)*O54,0)</f>
        <v>0</v>
      </c>
      <c r="Q54" s="343"/>
      <c r="R54" s="24"/>
      <c r="S54" s="32">
        <f>IF(K54&gt;0,(+L54*0.5)*R54,0)</f>
        <v>0</v>
      </c>
      <c r="T54" s="11">
        <f>ROUND((K54*L54)-N54-P54-S54,0)</f>
        <v>0</v>
      </c>
    </row>
    <row r="55" spans="1:31" ht="16" customHeight="1" x14ac:dyDescent="0.25">
      <c r="A55" s="336"/>
      <c r="B55" s="339"/>
      <c r="C55" s="340"/>
      <c r="D55" s="340"/>
      <c r="E55" s="288" t="s">
        <v>28</v>
      </c>
      <c r="F55" s="289"/>
      <c r="G55" s="289"/>
      <c r="H55" s="289"/>
      <c r="I55" s="289"/>
      <c r="J55" s="289"/>
      <c r="K55" s="29"/>
      <c r="L55" s="89">
        <v>172</v>
      </c>
      <c r="M55" s="25"/>
      <c r="N55" s="35">
        <f t="shared" ref="N55:N56" si="0">IF(K55&gt;0,(L55*0.2)*M55,0)</f>
        <v>0</v>
      </c>
      <c r="O55" s="27"/>
      <c r="P55" s="342">
        <f t="shared" ref="P55:P56" si="1">IF(K55&gt;0,(+L55*0.3)*O55,0)</f>
        <v>0</v>
      </c>
      <c r="Q55" s="343"/>
      <c r="R55" s="5"/>
      <c r="S55" s="32">
        <f t="shared" ref="S55:S56" si="2">IF(K55&gt;0,(+L55*0.5)*R55,0)</f>
        <v>0</v>
      </c>
      <c r="T55" s="11">
        <f t="shared" ref="T55:T57" si="3">ROUND((K55*L55)-N55-P55-S55,0)</f>
        <v>0</v>
      </c>
    </row>
    <row r="56" spans="1:31" ht="16.75" customHeight="1" x14ac:dyDescent="0.25">
      <c r="A56" s="337"/>
      <c r="B56" s="341"/>
      <c r="C56" s="341"/>
      <c r="D56" s="341"/>
      <c r="E56" s="288" t="s">
        <v>56</v>
      </c>
      <c r="F56" s="289"/>
      <c r="G56" s="289"/>
      <c r="H56" s="289"/>
      <c r="I56" s="289"/>
      <c r="J56" s="289"/>
      <c r="K56" s="29"/>
      <c r="L56" s="89">
        <v>95</v>
      </c>
      <c r="M56" s="25"/>
      <c r="N56" s="35">
        <f t="shared" si="0"/>
        <v>0</v>
      </c>
      <c r="O56" s="27"/>
      <c r="P56" s="342">
        <f t="shared" si="1"/>
        <v>0</v>
      </c>
      <c r="Q56" s="343"/>
      <c r="R56" s="5"/>
      <c r="S56" s="32">
        <f t="shared" si="2"/>
        <v>0</v>
      </c>
      <c r="T56" s="11">
        <f t="shared" si="3"/>
        <v>0</v>
      </c>
    </row>
    <row r="57" spans="1:31" ht="16.5" customHeight="1" x14ac:dyDescent="0.25">
      <c r="A57" s="338"/>
      <c r="B57" s="341"/>
      <c r="C57" s="341"/>
      <c r="D57" s="341"/>
      <c r="E57" s="344" t="str">
        <f>IF(Z8=1,"Siste døgn over 6 timer","Siste døgn under 6 timer")</f>
        <v>Siste døgn under 6 timer</v>
      </c>
      <c r="F57" s="345"/>
      <c r="G57" s="345"/>
      <c r="H57" s="345"/>
      <c r="I57" s="345"/>
      <c r="J57" s="345"/>
      <c r="K57" s="54">
        <f>IF(U6&gt;0,IF(OR(X8&gt;0,Y8&gt;0),1,0),0)</f>
        <v>0</v>
      </c>
      <c r="L57" s="90">
        <f>IF(K57&gt;0,IF(Z8&gt;0,IF(K54&gt;0,L54,IF(K55&gt;0,L55,IF(K56&gt;0,L56,0))),0),0)</f>
        <v>0</v>
      </c>
      <c r="M57" s="26"/>
      <c r="N57" s="55">
        <f>IF(K57&gt;0,(L57*0.2)*M57,0)</f>
        <v>0</v>
      </c>
      <c r="O57" s="28"/>
      <c r="P57" s="346">
        <f>IF(K57&gt;0,(+L57*0.3)*O57,0)</f>
        <v>0</v>
      </c>
      <c r="Q57" s="347"/>
      <c r="R57" s="16"/>
      <c r="S57" s="56">
        <f>IF(K57&gt;0,(+L57*0.5)*R57,0)</f>
        <v>0</v>
      </c>
      <c r="T57" s="57">
        <f t="shared" si="3"/>
        <v>0</v>
      </c>
    </row>
    <row r="58" spans="1:31" ht="15.25" customHeight="1" x14ac:dyDescent="0.25">
      <c r="A58" s="487" t="s">
        <v>70</v>
      </c>
      <c r="B58" s="488"/>
      <c r="C58" s="488"/>
      <c r="D58" s="488"/>
      <c r="E58" s="488"/>
      <c r="F58" s="488"/>
      <c r="G58" s="488"/>
      <c r="H58" s="488"/>
      <c r="I58" s="488"/>
      <c r="J58" s="488"/>
      <c r="K58" s="488"/>
      <c r="L58" s="488"/>
      <c r="M58" s="488"/>
      <c r="N58" s="488"/>
      <c r="O58" s="488"/>
      <c r="P58" s="488"/>
      <c r="Q58" s="488"/>
      <c r="R58" s="488"/>
      <c r="S58" s="488"/>
      <c r="T58" s="489"/>
    </row>
    <row r="59" spans="1:31" ht="15.25" customHeight="1" x14ac:dyDescent="0.25">
      <c r="A59" s="325" t="s">
        <v>82</v>
      </c>
      <c r="B59" s="326"/>
      <c r="C59" s="326"/>
      <c r="D59" s="326"/>
      <c r="E59" s="326"/>
      <c r="F59" s="326"/>
      <c r="G59" s="326"/>
      <c r="H59" s="326"/>
      <c r="I59" s="326"/>
      <c r="J59" s="326"/>
      <c r="K59" s="326"/>
      <c r="L59" s="326"/>
      <c r="M59" s="326"/>
      <c r="N59" s="326"/>
      <c r="O59" s="326"/>
      <c r="P59" s="326"/>
      <c r="Q59" s="326"/>
      <c r="R59" s="326"/>
      <c r="S59" s="326"/>
      <c r="T59" s="327"/>
    </row>
    <row r="60" spans="1:31" ht="10.5" customHeight="1" x14ac:dyDescent="0.25">
      <c r="A60" s="328" t="s">
        <v>69</v>
      </c>
      <c r="B60" s="329"/>
      <c r="C60" s="329"/>
      <c r="D60" s="329"/>
      <c r="E60" s="329"/>
      <c r="F60" s="329"/>
      <c r="G60" s="329"/>
      <c r="H60" s="329"/>
      <c r="I60" s="329"/>
      <c r="J60" s="329"/>
      <c r="K60" s="329"/>
      <c r="L60" s="329"/>
      <c r="M60" s="329"/>
      <c r="N60" s="329"/>
      <c r="O60" s="329"/>
      <c r="P60" s="329"/>
      <c r="Q60" s="329"/>
      <c r="R60" s="329"/>
      <c r="S60" s="329"/>
      <c r="T60" s="330"/>
    </row>
    <row r="61" spans="1:31" ht="21.25" customHeight="1" x14ac:dyDescent="0.25">
      <c r="A61" s="305"/>
      <c r="B61" s="305"/>
      <c r="C61" s="305"/>
      <c r="D61" s="305"/>
      <c r="E61" s="305"/>
      <c r="F61" s="305"/>
      <c r="G61" s="305"/>
      <c r="H61" s="305"/>
      <c r="I61" s="305"/>
      <c r="J61" s="305"/>
      <c r="K61" s="305"/>
      <c r="L61" s="305"/>
      <c r="M61" s="305"/>
      <c r="N61" s="305"/>
      <c r="O61" s="305"/>
      <c r="P61" s="305"/>
      <c r="Q61" s="305"/>
      <c r="R61" s="305"/>
      <c r="S61" s="305"/>
      <c r="T61" s="305"/>
    </row>
    <row r="62" spans="1:31" ht="16.5" customHeight="1" x14ac:dyDescent="0.25">
      <c r="A62" s="321" t="s">
        <v>52</v>
      </c>
      <c r="B62" s="322"/>
      <c r="C62" s="322"/>
      <c r="D62" s="322"/>
      <c r="E62" s="322"/>
      <c r="F62" s="322"/>
      <c r="G62" s="322"/>
      <c r="H62" s="322"/>
      <c r="I62" s="322"/>
      <c r="J62" s="322"/>
      <c r="K62" s="322"/>
      <c r="L62" s="322"/>
      <c r="M62" s="322"/>
      <c r="N62" s="322"/>
      <c r="O62" s="322"/>
      <c r="P62" s="322"/>
      <c r="Q62" s="322"/>
      <c r="R62" s="322"/>
      <c r="S62" s="322"/>
      <c r="T62" s="323"/>
    </row>
    <row r="63" spans="1:31" ht="16" customHeight="1" x14ac:dyDescent="0.25">
      <c r="A63" s="331"/>
      <c r="B63" s="332"/>
      <c r="C63" s="332"/>
      <c r="D63" s="332"/>
      <c r="E63" s="332"/>
      <c r="F63" s="332"/>
      <c r="G63" s="332"/>
      <c r="H63" s="332"/>
      <c r="I63" s="332"/>
      <c r="J63" s="332"/>
      <c r="K63" s="332"/>
      <c r="L63" s="332"/>
      <c r="M63" s="332"/>
      <c r="N63" s="332"/>
      <c r="O63" s="333" t="s">
        <v>43</v>
      </c>
      <c r="P63" s="307"/>
      <c r="Q63" s="307"/>
      <c r="R63" s="334" t="s">
        <v>46</v>
      </c>
      <c r="S63" s="335"/>
      <c r="T63" s="71" t="s">
        <v>9</v>
      </c>
    </row>
    <row r="64" spans="1:31" s="9" customFormat="1" ht="16.5" customHeight="1" x14ac:dyDescent="0.25">
      <c r="A64" s="271" t="s">
        <v>83</v>
      </c>
      <c r="B64" s="271"/>
      <c r="C64" s="271"/>
      <c r="D64" s="271"/>
      <c r="E64" s="271"/>
      <c r="F64" s="271"/>
      <c r="G64" s="271"/>
      <c r="H64" s="271"/>
      <c r="I64" s="271"/>
      <c r="J64" s="271"/>
      <c r="K64" s="271"/>
      <c r="L64" s="271"/>
      <c r="M64" s="271"/>
      <c r="N64" s="271"/>
      <c r="O64" s="317"/>
      <c r="P64" s="318"/>
      <c r="Q64" s="318"/>
      <c r="R64" s="319">
        <v>435</v>
      </c>
      <c r="S64" s="320"/>
      <c r="T64" s="14">
        <f>+O64*R64</f>
        <v>0</v>
      </c>
      <c r="U64" s="50"/>
      <c r="V64" s="50"/>
      <c r="W64" s="50"/>
      <c r="X64" s="50"/>
      <c r="Y64" s="50"/>
      <c r="Z64" s="50"/>
      <c r="AA64" s="50"/>
      <c r="AB64" s="50"/>
      <c r="AC64" s="50"/>
      <c r="AD64" s="50"/>
      <c r="AE64" s="50"/>
    </row>
    <row r="65" spans="1:31" ht="21.25" customHeight="1" x14ac:dyDescent="0.25">
      <c r="A65" s="305"/>
      <c r="B65" s="305"/>
      <c r="C65" s="305"/>
      <c r="D65" s="305"/>
      <c r="E65" s="305"/>
      <c r="F65" s="305"/>
      <c r="G65" s="305"/>
      <c r="H65" s="305"/>
      <c r="I65" s="305"/>
      <c r="J65" s="305"/>
      <c r="K65" s="305"/>
      <c r="L65" s="305"/>
      <c r="M65" s="305"/>
      <c r="N65" s="305"/>
      <c r="O65" s="305"/>
      <c r="P65" s="305"/>
      <c r="Q65" s="305"/>
      <c r="R65" s="305"/>
      <c r="S65" s="305"/>
      <c r="T65" s="305"/>
    </row>
    <row r="66" spans="1:31" ht="16.5" customHeight="1" x14ac:dyDescent="0.25">
      <c r="A66" s="321" t="s">
        <v>31</v>
      </c>
      <c r="B66" s="322"/>
      <c r="C66" s="322"/>
      <c r="D66" s="322"/>
      <c r="E66" s="322"/>
      <c r="F66" s="322"/>
      <c r="G66" s="322"/>
      <c r="H66" s="322"/>
      <c r="I66" s="322"/>
      <c r="J66" s="322"/>
      <c r="K66" s="322"/>
      <c r="L66" s="322"/>
      <c r="M66" s="322"/>
      <c r="N66" s="322"/>
      <c r="O66" s="322"/>
      <c r="P66" s="322"/>
      <c r="Q66" s="322"/>
      <c r="R66" s="322"/>
      <c r="S66" s="322"/>
      <c r="T66" s="323"/>
    </row>
    <row r="67" spans="1:31" ht="16.75" customHeight="1" x14ac:dyDescent="0.25">
      <c r="A67" s="306"/>
      <c r="B67" s="307"/>
      <c r="C67" s="307"/>
      <c r="D67" s="307"/>
      <c r="E67" s="307"/>
      <c r="F67" s="307"/>
      <c r="G67" s="307"/>
      <c r="H67" s="307"/>
      <c r="I67" s="307"/>
      <c r="J67" s="307"/>
      <c r="K67" s="307"/>
      <c r="L67" s="307"/>
      <c r="M67" s="307"/>
      <c r="N67" s="307"/>
      <c r="O67" s="307"/>
      <c r="P67" s="307"/>
      <c r="Q67" s="307"/>
      <c r="R67" s="324" t="s">
        <v>29</v>
      </c>
      <c r="S67" s="324"/>
      <c r="T67" s="83" t="s">
        <v>9</v>
      </c>
    </row>
    <row r="68" spans="1:31" ht="15.75" customHeight="1" x14ac:dyDescent="0.25">
      <c r="A68" s="290"/>
      <c r="B68" s="291"/>
      <c r="C68" s="291"/>
      <c r="D68" s="291"/>
      <c r="E68" s="291"/>
      <c r="F68" s="291"/>
      <c r="G68" s="291"/>
      <c r="H68" s="291"/>
      <c r="I68" s="291"/>
      <c r="J68" s="291"/>
      <c r="K68" s="291"/>
      <c r="L68" s="291"/>
      <c r="M68" s="291"/>
      <c r="N68" s="291"/>
      <c r="O68" s="291"/>
      <c r="P68" s="291"/>
      <c r="Q68" s="291"/>
      <c r="R68" s="311"/>
      <c r="S68" s="312"/>
      <c r="T68" s="66"/>
    </row>
    <row r="69" spans="1:31" ht="15.75" customHeight="1" x14ac:dyDescent="0.25">
      <c r="A69" s="290"/>
      <c r="B69" s="291"/>
      <c r="C69" s="291"/>
      <c r="D69" s="291"/>
      <c r="E69" s="291"/>
      <c r="F69" s="291"/>
      <c r="G69" s="291"/>
      <c r="H69" s="291"/>
      <c r="I69" s="291"/>
      <c r="J69" s="291"/>
      <c r="K69" s="291"/>
      <c r="L69" s="291"/>
      <c r="M69" s="291"/>
      <c r="N69" s="291"/>
      <c r="O69" s="291"/>
      <c r="P69" s="291"/>
      <c r="Q69" s="291"/>
      <c r="R69" s="311"/>
      <c r="S69" s="312"/>
      <c r="T69" s="66"/>
    </row>
    <row r="70" spans="1:31" ht="15.75" customHeight="1" x14ac:dyDescent="0.25">
      <c r="A70" s="313"/>
      <c r="B70" s="314"/>
      <c r="C70" s="314"/>
      <c r="D70" s="314"/>
      <c r="E70" s="314"/>
      <c r="F70" s="314"/>
      <c r="G70" s="314"/>
      <c r="H70" s="314"/>
      <c r="I70" s="314"/>
      <c r="J70" s="314"/>
      <c r="K70" s="314"/>
      <c r="L70" s="314"/>
      <c r="M70" s="314"/>
      <c r="N70" s="314"/>
      <c r="O70" s="314"/>
      <c r="P70" s="314"/>
      <c r="Q70" s="314"/>
      <c r="R70" s="315"/>
      <c r="S70" s="316"/>
      <c r="T70" s="67"/>
    </row>
    <row r="71" spans="1:31" s="9" customFormat="1" ht="15.75" customHeight="1" x14ac:dyDescent="0.25">
      <c r="A71" s="301"/>
      <c r="B71" s="302"/>
      <c r="C71" s="302"/>
      <c r="D71" s="302"/>
      <c r="E71" s="302"/>
      <c r="F71" s="302"/>
      <c r="G71" s="302"/>
      <c r="H71" s="302"/>
      <c r="I71" s="302"/>
      <c r="J71" s="302"/>
      <c r="K71" s="302"/>
      <c r="L71" s="302"/>
      <c r="M71" s="302"/>
      <c r="N71" s="302"/>
      <c r="O71" s="302"/>
      <c r="P71" s="302"/>
      <c r="Q71" s="302"/>
      <c r="R71" s="303"/>
      <c r="S71" s="304"/>
      <c r="T71" s="13"/>
      <c r="U71" s="50"/>
      <c r="V71" s="50"/>
      <c r="W71" s="50"/>
      <c r="X71" s="50"/>
      <c r="Y71" s="50"/>
      <c r="Z71" s="50"/>
      <c r="AA71" s="50"/>
      <c r="AB71" s="50"/>
      <c r="AC71" s="50"/>
      <c r="AD71" s="50"/>
      <c r="AE71" s="50"/>
    </row>
    <row r="72" spans="1:31" ht="15.75" customHeight="1" x14ac:dyDescent="0.25">
      <c r="A72" s="305"/>
      <c r="B72" s="305"/>
      <c r="C72" s="305"/>
      <c r="D72" s="305"/>
      <c r="E72" s="305"/>
      <c r="F72" s="305"/>
      <c r="G72" s="305"/>
      <c r="H72" s="305"/>
      <c r="I72" s="305"/>
      <c r="J72" s="305"/>
      <c r="K72" s="305"/>
      <c r="L72" s="305"/>
      <c r="M72" s="305"/>
      <c r="N72" s="305"/>
      <c r="O72" s="305"/>
      <c r="P72" s="305"/>
      <c r="Q72" s="305"/>
      <c r="R72" s="305"/>
      <c r="S72" s="305"/>
      <c r="T72" s="305"/>
    </row>
    <row r="73" spans="1:31" ht="18.25" customHeight="1" x14ac:dyDescent="0.25">
      <c r="A73" s="306" t="s">
        <v>18</v>
      </c>
      <c r="B73" s="307"/>
      <c r="C73" s="307"/>
      <c r="D73" s="307"/>
      <c r="E73" s="307"/>
      <c r="F73" s="307"/>
      <c r="G73" s="307"/>
      <c r="H73" s="307"/>
      <c r="I73" s="307"/>
      <c r="J73" s="307"/>
      <c r="K73" s="307"/>
      <c r="L73" s="307"/>
      <c r="M73" s="307"/>
      <c r="N73" s="307"/>
      <c r="O73" s="307"/>
      <c r="P73" s="307"/>
      <c r="Q73" s="307"/>
      <c r="R73" s="307"/>
      <c r="S73" s="307"/>
      <c r="T73" s="18">
        <f>+T28+SUM(T33:T35)+SUM(T39:T40)+SUM(T54:T57)+T64+SUM(T46:T49)+SUM(T68:T71)</f>
        <v>0</v>
      </c>
    </row>
    <row r="74" spans="1:31" ht="16" customHeight="1" x14ac:dyDescent="0.25">
      <c r="A74" s="308" t="s">
        <v>4</v>
      </c>
      <c r="B74" s="309"/>
      <c r="C74" s="309"/>
      <c r="D74" s="309"/>
      <c r="E74" s="309"/>
      <c r="F74" s="309"/>
      <c r="G74" s="309"/>
      <c r="H74" s="310"/>
      <c r="I74" s="270"/>
      <c r="J74" s="270"/>
      <c r="K74" s="270"/>
      <c r="L74" s="270"/>
      <c r="M74" s="270"/>
      <c r="N74" s="270"/>
      <c r="O74" s="270"/>
      <c r="P74" s="270"/>
      <c r="Q74" s="270"/>
      <c r="R74" s="270"/>
      <c r="S74" s="270"/>
      <c r="T74" s="68"/>
    </row>
    <row r="75" spans="1:31" ht="19" customHeight="1" x14ac:dyDescent="0.25">
      <c r="A75" s="288" t="s">
        <v>17</v>
      </c>
      <c r="B75" s="289"/>
      <c r="C75" s="289"/>
      <c r="D75" s="289"/>
      <c r="E75" s="289"/>
      <c r="F75" s="289"/>
      <c r="G75" s="289"/>
      <c r="H75" s="290"/>
      <c r="I75" s="291"/>
      <c r="J75" s="291"/>
      <c r="K75" s="291"/>
      <c r="L75" s="291"/>
      <c r="M75" s="291"/>
      <c r="N75" s="291"/>
      <c r="O75" s="291"/>
      <c r="P75" s="291"/>
      <c r="Q75" s="291"/>
      <c r="R75" s="291"/>
      <c r="S75" s="291"/>
      <c r="T75" s="66"/>
    </row>
    <row r="76" spans="1:31" ht="16.5" customHeight="1" x14ac:dyDescent="0.25">
      <c r="A76" s="292" t="s">
        <v>36</v>
      </c>
      <c r="B76" s="293"/>
      <c r="C76" s="293"/>
      <c r="D76" s="293"/>
      <c r="E76" s="293"/>
      <c r="F76" s="293"/>
      <c r="G76" s="293"/>
      <c r="H76" s="293"/>
      <c r="I76" s="293"/>
      <c r="J76" s="293"/>
      <c r="K76" s="293"/>
      <c r="L76" s="293"/>
      <c r="M76" s="293"/>
      <c r="N76" s="293"/>
      <c r="O76" s="293"/>
      <c r="P76" s="293"/>
      <c r="Q76" s="293"/>
      <c r="R76" s="293"/>
      <c r="S76" s="293"/>
      <c r="T76" s="8">
        <f>+T73-SUM(T74:T75)</f>
        <v>0</v>
      </c>
    </row>
    <row r="77" spans="1:31" s="43" customFormat="1" ht="15.75" customHeight="1" x14ac:dyDescent="0.25">
      <c r="A77" s="294"/>
      <c r="B77" s="295"/>
      <c r="C77" s="295"/>
      <c r="D77" s="295"/>
      <c r="E77" s="295"/>
      <c r="F77" s="295"/>
      <c r="G77" s="295"/>
      <c r="H77" s="295"/>
      <c r="I77" s="295"/>
      <c r="J77" s="295"/>
      <c r="K77" s="295"/>
      <c r="L77" s="295"/>
      <c r="M77" s="295"/>
      <c r="N77" s="296"/>
      <c r="O77" s="296"/>
      <c r="P77" s="296"/>
      <c r="Q77" s="296"/>
      <c r="R77" s="296"/>
      <c r="S77" s="296"/>
      <c r="T77" s="296"/>
      <c r="U77" s="52"/>
      <c r="V77" s="52"/>
      <c r="W77" s="52"/>
      <c r="X77" s="52"/>
      <c r="Y77" s="52"/>
      <c r="Z77" s="52"/>
      <c r="AA77" s="52"/>
      <c r="AB77" s="52"/>
      <c r="AC77" s="52"/>
      <c r="AD77" s="52"/>
      <c r="AE77" s="52"/>
    </row>
    <row r="78" spans="1:31" s="43" customFormat="1" ht="15.75" customHeight="1" x14ac:dyDescent="0.25">
      <c r="A78" s="297" t="s">
        <v>88</v>
      </c>
      <c r="B78" s="297"/>
      <c r="C78" s="297"/>
      <c r="D78" s="297"/>
      <c r="E78" s="297"/>
      <c r="F78" s="297"/>
      <c r="G78" s="297"/>
      <c r="H78" s="297"/>
      <c r="I78" s="297"/>
      <c r="J78" s="297"/>
      <c r="K78" s="297"/>
      <c r="L78" s="297"/>
      <c r="M78" s="297"/>
      <c r="N78" s="297"/>
      <c r="O78" s="297"/>
      <c r="P78" s="297"/>
      <c r="Q78" s="297"/>
      <c r="R78" s="297"/>
      <c r="S78" s="297"/>
      <c r="T78" s="297"/>
      <c r="U78" s="52"/>
      <c r="V78" s="52"/>
      <c r="W78" s="52"/>
      <c r="X78" s="52"/>
      <c r="Y78" s="52"/>
      <c r="Z78" s="52"/>
      <c r="AA78" s="52"/>
      <c r="AB78" s="52"/>
      <c r="AC78" s="52"/>
      <c r="AD78" s="52"/>
      <c r="AE78" s="52"/>
    </row>
    <row r="79" spans="1:31" s="43" customFormat="1" ht="15.75" customHeight="1" x14ac:dyDescent="0.25">
      <c r="A79" s="36"/>
      <c r="B79" s="271" t="s">
        <v>51</v>
      </c>
      <c r="C79" s="271"/>
      <c r="D79" s="36"/>
      <c r="E79" s="298" t="s">
        <v>32</v>
      </c>
      <c r="F79" s="299"/>
      <c r="G79" s="299"/>
      <c r="H79" s="299"/>
      <c r="I79" s="299"/>
      <c r="J79" s="300"/>
      <c r="K79" s="40"/>
      <c r="L79" s="280" t="s">
        <v>74</v>
      </c>
      <c r="M79" s="280"/>
      <c r="N79" s="280"/>
      <c r="O79" s="280"/>
      <c r="P79" s="280"/>
      <c r="Q79" s="280"/>
      <c r="R79" s="280"/>
      <c r="S79" s="280"/>
      <c r="T79" s="280"/>
      <c r="U79" s="52"/>
      <c r="V79" s="52"/>
      <c r="W79" s="52"/>
      <c r="X79" s="52"/>
      <c r="Y79" s="52"/>
      <c r="Z79" s="52"/>
      <c r="AA79" s="52"/>
      <c r="AB79" s="52"/>
      <c r="AC79" s="52"/>
      <c r="AD79" s="52"/>
      <c r="AE79" s="52"/>
    </row>
    <row r="80" spans="1:31" ht="16.5" customHeight="1" x14ac:dyDescent="0.25">
      <c r="A80" s="271" t="s">
        <v>72</v>
      </c>
      <c r="B80" s="271"/>
      <c r="C80" s="271"/>
      <c r="D80" s="271"/>
      <c r="E80" s="271"/>
      <c r="F80" s="272"/>
      <c r="G80" s="273"/>
      <c r="H80" s="273"/>
      <c r="I80" s="273"/>
      <c r="J80" s="274"/>
      <c r="K80" s="40"/>
      <c r="L80" s="42"/>
      <c r="M80" s="275" t="s">
        <v>73</v>
      </c>
      <c r="N80" s="276"/>
      <c r="O80" s="277"/>
      <c r="P80" s="278"/>
      <c r="Q80" s="279"/>
      <c r="R80" s="280" t="s">
        <v>75</v>
      </c>
      <c r="S80" s="280"/>
      <c r="T80" s="280"/>
    </row>
    <row r="81" spans="1:20" ht="29.25" customHeight="1" x14ac:dyDescent="0.25">
      <c r="A81" s="281" t="s">
        <v>21</v>
      </c>
      <c r="B81" s="282"/>
      <c r="C81" s="282"/>
      <c r="D81" s="283"/>
      <c r="E81" s="281" t="s">
        <v>38</v>
      </c>
      <c r="F81" s="284"/>
      <c r="G81" s="284"/>
      <c r="H81" s="284"/>
      <c r="I81" s="284"/>
      <c r="J81" s="285"/>
      <c r="K81" s="41"/>
      <c r="L81" s="286" t="s">
        <v>11</v>
      </c>
      <c r="M81" s="287"/>
      <c r="N81" s="287"/>
      <c r="O81" s="287"/>
      <c r="P81" s="287"/>
      <c r="Q81" s="287"/>
      <c r="R81" s="287"/>
      <c r="S81" s="287"/>
      <c r="T81" s="287"/>
    </row>
    <row r="82" spans="1:20" ht="29.25" customHeight="1" x14ac:dyDescent="0.25">
      <c r="A82" s="264"/>
      <c r="B82" s="265"/>
      <c r="C82" s="265"/>
      <c r="D82" s="265"/>
      <c r="E82" s="266"/>
      <c r="F82" s="267"/>
      <c r="G82" s="267"/>
      <c r="H82" s="267"/>
      <c r="I82" s="267"/>
      <c r="J82" s="268"/>
      <c r="K82" s="41"/>
      <c r="L82" s="269"/>
      <c r="M82" s="270"/>
      <c r="N82" s="270"/>
      <c r="O82" s="270"/>
      <c r="P82" s="270"/>
      <c r="Q82" s="270"/>
      <c r="R82" s="270"/>
      <c r="S82" s="270"/>
      <c r="T82" s="270"/>
    </row>
    <row r="83" spans="1:20" x14ac:dyDescent="0.25">
      <c r="A83" s="37"/>
      <c r="B83" s="38"/>
      <c r="C83" s="38"/>
      <c r="D83" s="38"/>
      <c r="E83" s="39"/>
      <c r="F83" s="39"/>
      <c r="G83" s="39"/>
      <c r="H83" s="39"/>
      <c r="I83" s="39"/>
      <c r="J83" s="39"/>
      <c r="K83" s="39"/>
      <c r="L83" s="39"/>
      <c r="M83" s="39"/>
      <c r="N83" s="39"/>
      <c r="O83" s="39"/>
      <c r="P83" s="39"/>
      <c r="Q83" s="39"/>
      <c r="R83" s="39"/>
      <c r="S83" s="39"/>
      <c r="T83" s="39"/>
    </row>
  </sheetData>
  <sheetProtection sheet="1" objects="1" scenarios="1"/>
  <mergeCells count="261">
    <mergeCell ref="A82:D82"/>
    <mergeCell ref="E82:J82"/>
    <mergeCell ref="L82:T82"/>
    <mergeCell ref="A80:E80"/>
    <mergeCell ref="F80:J80"/>
    <mergeCell ref="M80:O80"/>
    <mergeCell ref="P80:Q80"/>
    <mergeCell ref="R80:T80"/>
    <mergeCell ref="A81:D81"/>
    <mergeCell ref="E81:J81"/>
    <mergeCell ref="L81:T81"/>
    <mergeCell ref="A75:G75"/>
    <mergeCell ref="H75:S75"/>
    <mergeCell ref="A76:S76"/>
    <mergeCell ref="A77:T77"/>
    <mergeCell ref="A78:T78"/>
    <mergeCell ref="B79:C79"/>
    <mergeCell ref="E79:J79"/>
    <mergeCell ref="L79:T79"/>
    <mergeCell ref="A71:Q71"/>
    <mergeCell ref="R71:S71"/>
    <mergeCell ref="A72:T72"/>
    <mergeCell ref="A73:S73"/>
    <mergeCell ref="A74:G74"/>
    <mergeCell ref="H74:S74"/>
    <mergeCell ref="A68:Q68"/>
    <mergeCell ref="R68:S68"/>
    <mergeCell ref="A69:Q69"/>
    <mergeCell ref="R69:S69"/>
    <mergeCell ref="A70:Q70"/>
    <mergeCell ref="R70:S70"/>
    <mergeCell ref="A64:N64"/>
    <mergeCell ref="O64:Q64"/>
    <mergeCell ref="R64:S64"/>
    <mergeCell ref="A65:T65"/>
    <mergeCell ref="A66:T66"/>
    <mergeCell ref="A67:Q67"/>
    <mergeCell ref="R67:S67"/>
    <mergeCell ref="A58:T58"/>
    <mergeCell ref="A59:T59"/>
    <mergeCell ref="A60:T60"/>
    <mergeCell ref="A61:T61"/>
    <mergeCell ref="A62:T62"/>
    <mergeCell ref="A63:N63"/>
    <mergeCell ref="O63:Q63"/>
    <mergeCell ref="R63:S63"/>
    <mergeCell ref="A54:A57"/>
    <mergeCell ref="B54:D57"/>
    <mergeCell ref="E54:J54"/>
    <mergeCell ref="P54:Q54"/>
    <mergeCell ref="E55:J55"/>
    <mergeCell ref="P55:Q55"/>
    <mergeCell ref="E56:J56"/>
    <mergeCell ref="P56:Q56"/>
    <mergeCell ref="E57:J57"/>
    <mergeCell ref="P57:Q57"/>
    <mergeCell ref="A50:T50"/>
    <mergeCell ref="A51:T51"/>
    <mergeCell ref="A52:H53"/>
    <mergeCell ref="I52:J52"/>
    <mergeCell ref="M52:S52"/>
    <mergeCell ref="T52:T53"/>
    <mergeCell ref="I53:J53"/>
    <mergeCell ref="M53:N53"/>
    <mergeCell ref="O53:Q53"/>
    <mergeCell ref="R53:S53"/>
    <mergeCell ref="A48:J48"/>
    <mergeCell ref="K48:L48"/>
    <mergeCell ref="M48:N48"/>
    <mergeCell ref="P48:Q48"/>
    <mergeCell ref="R48:S48"/>
    <mergeCell ref="A49:J49"/>
    <mergeCell ref="K49:L49"/>
    <mergeCell ref="M49:N49"/>
    <mergeCell ref="P49:Q49"/>
    <mergeCell ref="R49:S49"/>
    <mergeCell ref="R46:S46"/>
    <mergeCell ref="A47:J47"/>
    <mergeCell ref="K47:L47"/>
    <mergeCell ref="M47:N47"/>
    <mergeCell ref="P47:Q47"/>
    <mergeCell ref="R47:S47"/>
    <mergeCell ref="A45:J45"/>
    <mergeCell ref="K45:L45"/>
    <mergeCell ref="M45:N45"/>
    <mergeCell ref="P45:Q45"/>
    <mergeCell ref="A46:J46"/>
    <mergeCell ref="K46:L46"/>
    <mergeCell ref="M46:N46"/>
    <mergeCell ref="P46:Q46"/>
    <mergeCell ref="A40:J40"/>
    <mergeCell ref="P40:Q40"/>
    <mergeCell ref="A41:T41"/>
    <mergeCell ref="A42:T42"/>
    <mergeCell ref="A43:T43"/>
    <mergeCell ref="A44:J44"/>
    <mergeCell ref="K44:L44"/>
    <mergeCell ref="M44:Q44"/>
    <mergeCell ref="R44:S45"/>
    <mergeCell ref="T44:T45"/>
    <mergeCell ref="A36:T36"/>
    <mergeCell ref="M37:S37"/>
    <mergeCell ref="M38:N38"/>
    <mergeCell ref="O38:Q38"/>
    <mergeCell ref="R38:S38"/>
    <mergeCell ref="A39:J39"/>
    <mergeCell ref="P39:Q39"/>
    <mergeCell ref="A34:C34"/>
    <mergeCell ref="D34:G34"/>
    <mergeCell ref="H34:N34"/>
    <mergeCell ref="O34:Q34"/>
    <mergeCell ref="R34:S34"/>
    <mergeCell ref="A35:C35"/>
    <mergeCell ref="D35:G35"/>
    <mergeCell ref="H35:N35"/>
    <mergeCell ref="O35:Q35"/>
    <mergeCell ref="R35:S35"/>
    <mergeCell ref="A30:T30"/>
    <mergeCell ref="A31:T31"/>
    <mergeCell ref="A32:N32"/>
    <mergeCell ref="O32:Q32"/>
    <mergeCell ref="R32:S32"/>
    <mergeCell ref="A33:N33"/>
    <mergeCell ref="O33:Q33"/>
    <mergeCell ref="R33:S33"/>
    <mergeCell ref="A28:K28"/>
    <mergeCell ref="L28:N28"/>
    <mergeCell ref="O28:Q28"/>
    <mergeCell ref="R28:S28"/>
    <mergeCell ref="A29:K29"/>
    <mergeCell ref="L29:N29"/>
    <mergeCell ref="O29:Q29"/>
    <mergeCell ref="R29:T29"/>
    <mergeCell ref="R26:S26"/>
    <mergeCell ref="A27:B27"/>
    <mergeCell ref="C27:D27"/>
    <mergeCell ref="E27:G27"/>
    <mergeCell ref="H27:J27"/>
    <mergeCell ref="L27:N27"/>
    <mergeCell ref="O27:Q27"/>
    <mergeCell ref="R27:S27"/>
    <mergeCell ref="A26:B26"/>
    <mergeCell ref="C26:D26"/>
    <mergeCell ref="E26:G26"/>
    <mergeCell ref="H26:J26"/>
    <mergeCell ref="L26:N26"/>
    <mergeCell ref="O26:Q26"/>
    <mergeCell ref="R24:S24"/>
    <mergeCell ref="A25:B25"/>
    <mergeCell ref="C25:D25"/>
    <mergeCell ref="E25:G25"/>
    <mergeCell ref="H25:J25"/>
    <mergeCell ref="L25:N25"/>
    <mergeCell ref="O25:Q25"/>
    <mergeCell ref="R25:S25"/>
    <mergeCell ref="A24:B24"/>
    <mergeCell ref="C24:D24"/>
    <mergeCell ref="E24:G24"/>
    <mergeCell ref="H24:J24"/>
    <mergeCell ref="L24:N24"/>
    <mergeCell ref="O24:Q24"/>
    <mergeCell ref="R22:S22"/>
    <mergeCell ref="A23:B23"/>
    <mergeCell ref="C23:D23"/>
    <mergeCell ref="E23:G23"/>
    <mergeCell ref="H23:J23"/>
    <mergeCell ref="L23:N23"/>
    <mergeCell ref="O23:Q23"/>
    <mergeCell ref="R23:S23"/>
    <mergeCell ref="A22:B22"/>
    <mergeCell ref="C22:D22"/>
    <mergeCell ref="E22:G22"/>
    <mergeCell ref="H22:J22"/>
    <mergeCell ref="L22:N22"/>
    <mergeCell ref="O22:Q22"/>
    <mergeCell ref="R20:S20"/>
    <mergeCell ref="A21:B21"/>
    <mergeCell ref="C21:D21"/>
    <mergeCell ref="E21:G21"/>
    <mergeCell ref="H21:J21"/>
    <mergeCell ref="L21:N21"/>
    <mergeCell ref="O21:Q21"/>
    <mergeCell ref="R21:S21"/>
    <mergeCell ref="A20:B20"/>
    <mergeCell ref="C20:D20"/>
    <mergeCell ref="E20:G20"/>
    <mergeCell ref="H20:J20"/>
    <mergeCell ref="L20:N20"/>
    <mergeCell ref="O20:Q20"/>
    <mergeCell ref="R18:S18"/>
    <mergeCell ref="A19:B19"/>
    <mergeCell ref="C19:D19"/>
    <mergeCell ref="E19:G19"/>
    <mergeCell ref="H19:J19"/>
    <mergeCell ref="L19:N19"/>
    <mergeCell ref="O19:Q19"/>
    <mergeCell ref="R19:S19"/>
    <mergeCell ref="A18:B18"/>
    <mergeCell ref="C18:D18"/>
    <mergeCell ref="E18:G18"/>
    <mergeCell ref="H18:J18"/>
    <mergeCell ref="L18:N18"/>
    <mergeCell ref="O18:Q18"/>
    <mergeCell ref="R16:S16"/>
    <mergeCell ref="A17:B17"/>
    <mergeCell ref="C17:D17"/>
    <mergeCell ref="E17:G17"/>
    <mergeCell ref="H17:J17"/>
    <mergeCell ref="L17:N17"/>
    <mergeCell ref="O17:Q17"/>
    <mergeCell ref="R17:S17"/>
    <mergeCell ref="A16:B16"/>
    <mergeCell ref="C16:D16"/>
    <mergeCell ref="E16:G16"/>
    <mergeCell ref="H16:J16"/>
    <mergeCell ref="L16:N16"/>
    <mergeCell ref="O16:Q16"/>
    <mergeCell ref="R14:S15"/>
    <mergeCell ref="T14:T15"/>
    <mergeCell ref="A15:B15"/>
    <mergeCell ref="C15:D15"/>
    <mergeCell ref="E15:G15"/>
    <mergeCell ref="H15:J15"/>
    <mergeCell ref="L15:N15"/>
    <mergeCell ref="O15:Q15"/>
    <mergeCell ref="A14:B14"/>
    <mergeCell ref="C14:D14"/>
    <mergeCell ref="E14:G14"/>
    <mergeCell ref="H14:J14"/>
    <mergeCell ref="L14:N14"/>
    <mergeCell ref="O14:Q14"/>
    <mergeCell ref="A10:D10"/>
    <mergeCell ref="E10:T10"/>
    <mergeCell ref="A11:D11"/>
    <mergeCell ref="E11:T11"/>
    <mergeCell ref="A12:T12"/>
    <mergeCell ref="A13:T13"/>
    <mergeCell ref="A8:D8"/>
    <mergeCell ref="E8:J8"/>
    <mergeCell ref="K8:L8"/>
    <mergeCell ref="M8:T8"/>
    <mergeCell ref="A9:D9"/>
    <mergeCell ref="E9:J9"/>
    <mergeCell ref="K9:L9"/>
    <mergeCell ref="M9:T9"/>
    <mergeCell ref="A6:D6"/>
    <mergeCell ref="E6:J6"/>
    <mergeCell ref="K6:L6"/>
    <mergeCell ref="M6:P6"/>
    <mergeCell ref="R6:S6"/>
    <mergeCell ref="A7:T7"/>
    <mergeCell ref="A1:Q1"/>
    <mergeCell ref="S1:T1"/>
    <mergeCell ref="A2:T2"/>
    <mergeCell ref="A3:T3"/>
    <mergeCell ref="A4:T4"/>
    <mergeCell ref="A5:D5"/>
    <mergeCell ref="E5:J5"/>
    <mergeCell ref="K5:L5"/>
    <mergeCell ref="M5:P5"/>
    <mergeCell ref="R5:S5"/>
  </mergeCells>
  <pageMargins left="0.7" right="0.7" top="0.75" bottom="0.75" header="0.3" footer="0.3"/>
  <pageSetup paperSize="9" scale="5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A28"/>
  <sheetViews>
    <sheetView showGridLines="0" workbookViewId="0"/>
  </sheetViews>
  <sheetFormatPr defaultColWidth="10.90625" defaultRowHeight="12.5" x14ac:dyDescent="0.25"/>
  <sheetData>
    <row r="2" spans="1:1" s="2" customFormat="1" ht="14" x14ac:dyDescent="0.3">
      <c r="A2" s="1" t="s">
        <v>58</v>
      </c>
    </row>
    <row r="3" spans="1:1" s="2" customFormat="1" ht="14" x14ac:dyDescent="0.3"/>
    <row r="4" spans="1:1" s="2" customFormat="1" ht="14" x14ac:dyDescent="0.3">
      <c r="A4" s="3"/>
    </row>
    <row r="5" spans="1:1" s="2" customFormat="1" ht="14" x14ac:dyDescent="0.3">
      <c r="A5" s="4"/>
    </row>
    <row r="6" spans="1:1" s="2" customFormat="1" ht="14" x14ac:dyDescent="0.3">
      <c r="A6" s="4"/>
    </row>
    <row r="7" spans="1:1" s="2" customFormat="1" ht="14" x14ac:dyDescent="0.3"/>
    <row r="8" spans="1:1" s="2" customFormat="1" ht="14" x14ac:dyDescent="0.3"/>
    <row r="9" spans="1:1" s="2" customFormat="1" ht="14" x14ac:dyDescent="0.3"/>
    <row r="10" spans="1:1" s="2" customFormat="1" ht="14" x14ac:dyDescent="0.3"/>
    <row r="11" spans="1:1" s="2" customFormat="1" ht="14" x14ac:dyDescent="0.3"/>
    <row r="12" spans="1:1" s="2" customFormat="1" ht="14" x14ac:dyDescent="0.3"/>
    <row r="13" spans="1:1" s="2" customFormat="1" ht="14" x14ac:dyDescent="0.3"/>
    <row r="14" spans="1:1" s="2" customFormat="1" ht="14" x14ac:dyDescent="0.3"/>
    <row r="15" spans="1:1" s="2" customFormat="1" ht="14" x14ac:dyDescent="0.3"/>
    <row r="16" spans="1:1" s="2" customFormat="1" ht="14" x14ac:dyDescent="0.3"/>
    <row r="17" s="2" customFormat="1" ht="14" x14ac:dyDescent="0.3"/>
    <row r="18" s="2" customFormat="1" ht="14" x14ac:dyDescent="0.3"/>
    <row r="19" s="2" customFormat="1" ht="14" x14ac:dyDescent="0.3"/>
    <row r="20" s="2" customFormat="1" ht="14" x14ac:dyDescent="0.3"/>
    <row r="21" s="2" customFormat="1" ht="14" x14ac:dyDescent="0.3"/>
    <row r="22" s="2" customFormat="1" ht="14" x14ac:dyDescent="0.3"/>
    <row r="23" s="2" customFormat="1" ht="14" x14ac:dyDescent="0.3"/>
    <row r="24" s="2" customFormat="1" ht="14" x14ac:dyDescent="0.3"/>
    <row r="25" s="2" customFormat="1" ht="14" x14ac:dyDescent="0.3"/>
    <row r="26" s="2" customFormat="1" ht="14" x14ac:dyDescent="0.3"/>
    <row r="27" s="2" customFormat="1" ht="14" x14ac:dyDescent="0.3"/>
    <row r="28" s="2" customFormat="1" ht="14" x14ac:dyDescent="0.3"/>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0BC61B55CA2FF4CA93BD3F53412C0E7" ma:contentTypeVersion="18" ma:contentTypeDescription="Opprett et nytt dokument." ma:contentTypeScope="" ma:versionID="955c28cd0232f9b1148e0cfdd4750ad1">
  <xsd:schema xmlns:xsd="http://www.w3.org/2001/XMLSchema" xmlns:xs="http://www.w3.org/2001/XMLSchema" xmlns:p="http://schemas.microsoft.com/office/2006/metadata/properties" xmlns:ns2="3dd08967-8a69-4cae-a666-5d43696c6828" xmlns:ns3="9c2ec9da-2a2f-4ba0-9c93-fcd5d9fe0a8e" targetNamespace="http://schemas.microsoft.com/office/2006/metadata/properties" ma:root="true" ma:fieldsID="85ac5edc6ae7b33d2a044fb1cea86040" ns2:_="" ns3:_="">
    <xsd:import namespace="3dd08967-8a69-4cae-a666-5d43696c6828"/>
    <xsd:import namespace="9c2ec9da-2a2f-4ba0-9c93-fcd5d9fe0a8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d08967-8a69-4cae-a666-5d43696c68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e17a21c0-f307-4b89-9e6b-3633b27232a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2ec9da-2a2f-4ba0-9c93-fcd5d9fe0a8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be5d7ab2-af3f-4a40-b285-8be94866679b}" ma:internalName="TaxCatchAll" ma:showField="CatchAllData" ma:web="9c2ec9da-2a2f-4ba0-9c93-fcd5d9fe0a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c2ec9da-2a2f-4ba0-9c93-fcd5d9fe0a8e" xsi:nil="true"/>
    <lcf76f155ced4ddcb4097134ff3c332f xmlns="3dd08967-8a69-4cae-a666-5d43696c68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4D5E2B-DCD2-4880-824B-1C0D9D4A7B92}"/>
</file>

<file path=customXml/itemProps2.xml><?xml version="1.0" encoding="utf-8"?>
<ds:datastoreItem xmlns:ds="http://schemas.openxmlformats.org/officeDocument/2006/customXml" ds:itemID="{560BE58C-A1C4-4218-908A-A36F0235D1D0}"/>
</file>

<file path=customXml/itemProps3.xml><?xml version="1.0" encoding="utf-8"?>
<ds:datastoreItem xmlns:ds="http://schemas.openxmlformats.org/officeDocument/2006/customXml" ds:itemID="{B3A3C6CE-B42F-4105-A951-FE3FBA674A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Fra 01.01.2025</vt:lpstr>
      <vt:lpstr>Fra 01.01.2024</vt:lpstr>
      <vt:lpstr>Fra 01.09.2023</vt:lpstr>
      <vt:lpstr>Fra 01.01.2023-31.08.23</vt:lpstr>
      <vt:lpstr>Fra 01.01.2022</vt:lpstr>
      <vt:lpstr>Info</vt:lpstr>
      <vt:lpstr>'Fra 01.01.2022'!Print_Area</vt:lpstr>
      <vt:lpstr>'Fra 01.01.2023-31.08.23'!Print_Area</vt:lpstr>
      <vt:lpstr>'Fra 01.01.2024'!Print_Area</vt:lpstr>
      <vt:lpstr>'Fra 01.01.2025'!Print_Area</vt:lpstr>
      <vt:lpstr>'Fra 01.09.2023'!Print_Area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Oda Dalhøy</cp:lastModifiedBy>
  <cp:lastPrinted>2024-11-29T09:46:29Z</cp:lastPrinted>
  <dcterms:created xsi:type="dcterms:W3CDTF">2010-12-10T08:56:00Z</dcterms:created>
  <dcterms:modified xsi:type="dcterms:W3CDTF">2025-02-06T12:36:16Z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0x010100D0BC61B55CA2FF4CA93BD3F53412C0E7</vt:lpwstr>
  </property>
</Properties>
</file>